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28"/>
  <workbookPr codeName="ThisWorkbook" autoCompressPictures="0" defaultThemeVersion="124226"/>
  <mc:AlternateContent xmlns:mc="http://schemas.openxmlformats.org/markup-compatibility/2006">
    <mc:Choice Requires="x15">
      <x15ac:absPath xmlns:x15ac="http://schemas.microsoft.com/office/spreadsheetml/2010/11/ac" url="T:\Dateien\HMRC\Vaughan House\Major works 2021\"/>
    </mc:Choice>
  </mc:AlternateContent>
  <xr:revisionPtr revIDLastSave="0" documentId="13_ncr:1_{2BDA3B43-9DD4-44CD-AC3E-D8252A84FE23}" xr6:coauthVersionLast="47" xr6:coauthVersionMax="47" xr10:uidLastSave="{00000000-0000-0000-0000-000000000000}"/>
  <workbookProtection lockWindows="1"/>
  <bookViews>
    <workbookView xWindow="30" yWindow="600" windowWidth="38370" windowHeight="21000" tabRatio="845" xr2:uid="{00000000-000D-0000-FFFF-FFFF00000000}"/>
  </bookViews>
  <sheets>
    <sheet name="SUMMARY" sheetId="54" r:id="rId1"/>
    <sheet name="Access" sheetId="60" r:id="rId2"/>
    <sheet name="Roof Works" sheetId="36" r:id="rId3"/>
    <sheet name="Rainwater Goods" sheetId="62" r:id="rId4"/>
    <sheet name="Asphalt" sheetId="74" state="hidden" r:id="rId5"/>
    <sheet name="Fabric Repairs" sheetId="65" r:id="rId6"/>
    <sheet name="Communal Walkways" sheetId="100" r:id="rId7"/>
    <sheet name="Windows" sheetId="32" r:id="rId8"/>
    <sheet name="Doors" sheetId="71" r:id="rId9"/>
    <sheet name="Kitchens" sheetId="64" r:id="rId10"/>
    <sheet name="Bathroom &amp; WC" sheetId="66" r:id="rId11"/>
    <sheet name="Electrical" sheetId="69" r:id="rId12"/>
    <sheet name="Finishes" sheetId="75" state="hidden" r:id="rId13"/>
    <sheet name="Asbestos Removal" sheetId="68" state="hidden" r:id="rId14"/>
    <sheet name="General Works" sheetId="73" state="hidden" r:id="rId15"/>
    <sheet name="Decorations" sheetId="44" r:id="rId16"/>
    <sheet name="Provisional" sheetId="57" r:id="rId17"/>
    <sheet name="Access (2)" sheetId="76" r:id="rId18"/>
    <sheet name="Roof Works (2)" sheetId="77" r:id="rId19"/>
    <sheet name="Rainwater Goods (2)" sheetId="78" r:id="rId20"/>
    <sheet name="Fabric Repairs (2)" sheetId="101" r:id="rId21"/>
    <sheet name="Communal Walkways (2)" sheetId="103" r:id="rId22"/>
    <sheet name="Doors (2)" sheetId="81" r:id="rId23"/>
    <sheet name="Kitchens (2)" sheetId="82" r:id="rId24"/>
    <sheet name="Bathroom &amp; WC (2)" sheetId="83" r:id="rId25"/>
    <sheet name="Electrical (2)" sheetId="84" r:id="rId26"/>
    <sheet name="Decorations (2)" sheetId="85" r:id="rId27"/>
    <sheet name="Provisional (2)" sheetId="102" r:id="rId28"/>
    <sheet name="Access (3)" sheetId="88" r:id="rId29"/>
    <sheet name="Roof Works (3)" sheetId="104" r:id="rId30"/>
    <sheet name="Rainwater Goods (3)" sheetId="90" r:id="rId31"/>
    <sheet name="Doors (3)" sheetId="105" r:id="rId32"/>
    <sheet name="Kitchens (3)" sheetId="94" r:id="rId33"/>
    <sheet name="Bathroom &amp; WC (3)" sheetId="95" r:id="rId34"/>
    <sheet name="Electrical (3)" sheetId="96" r:id="rId35"/>
    <sheet name="Decorations (3)" sheetId="97" r:id="rId36"/>
    <sheet name="FRA WORKS (3)" sheetId="99" r:id="rId37"/>
    <sheet name="Provisional (3)" sheetId="98" r:id="rId38"/>
    <sheet name="Applegarth TA - Decorations" sheetId="107" r:id="rId39"/>
    <sheet name="Vaughan TA - Decorations" sheetId="108" r:id="rId40"/>
    <sheet name="Helen Gladston TA - Decorations" sheetId="109" r:id="rId41"/>
  </sheets>
  <externalReferences>
    <externalReference r:id="rId42"/>
  </externalReferences>
  <definedNames>
    <definedName name="BLOCK_NUMBER">[1]SUMMARY!$B$4</definedName>
    <definedName name="_xlnm.Print_Area" localSheetId="1">Access!$A$1:$F$24</definedName>
    <definedName name="_xlnm.Print_Area" localSheetId="17">'Access (2)'!$A$1:$E$24</definedName>
    <definedName name="_xlnm.Print_Area" localSheetId="28">'Access (3)'!$A$1:$F$24</definedName>
    <definedName name="_xlnm.Print_Area" localSheetId="38">'Applegarth TA - Decorations'!$A$1:$F$17</definedName>
    <definedName name="_xlnm.Print_Area" localSheetId="13">'Asbestos Removal'!$A$1:$F$44</definedName>
    <definedName name="_xlnm.Print_Area" localSheetId="4">Asphalt!$A$1:$F$14</definedName>
    <definedName name="_xlnm.Print_Area" localSheetId="10">'Bathroom &amp; WC'!$A$1:$F$59</definedName>
    <definedName name="_xlnm.Print_Area" localSheetId="24">'Bathroom &amp; WC (2)'!$A$1:$F$63</definedName>
    <definedName name="_xlnm.Print_Area" localSheetId="33">'Bathroom &amp; WC (3)'!$A$1:$F$64</definedName>
    <definedName name="_xlnm.Print_Area" localSheetId="6">'Communal Walkways'!$A$1:$F$25</definedName>
    <definedName name="_xlnm.Print_Area" localSheetId="21">'Communal Walkways (2)'!$A$1:$F$32</definedName>
    <definedName name="_xlnm.Print_Area" localSheetId="15">Decorations!$A$1:$F$38</definedName>
    <definedName name="_xlnm.Print_Area" localSheetId="26">'Decorations (2)'!$A$1:$F$39</definedName>
    <definedName name="_xlnm.Print_Area" localSheetId="35">'Decorations (3)'!$A$1:$F$48</definedName>
    <definedName name="_xlnm.Print_Area" localSheetId="8">Doors!$A$1:$F$37</definedName>
    <definedName name="_xlnm.Print_Area" localSheetId="22">'Doors (2)'!$A$1:$E$32</definedName>
    <definedName name="_xlnm.Print_Area" localSheetId="31">'Doors (3)'!$A$1:$E$31</definedName>
    <definedName name="_xlnm.Print_Area" localSheetId="11">Electrical!$A$1:$F$37</definedName>
    <definedName name="_xlnm.Print_Area" localSheetId="25">'Electrical (2)'!$A$1:$F$34</definedName>
    <definedName name="_xlnm.Print_Area" localSheetId="34">'Electrical (3)'!$A$1:$F$33</definedName>
    <definedName name="_xlnm.Print_Area" localSheetId="5">'Fabric Repairs'!$A$1:$F$53</definedName>
    <definedName name="_xlnm.Print_Area" localSheetId="20">'Fabric Repairs (2)'!$A$1:$F$63</definedName>
    <definedName name="_xlnm.Print_Area" localSheetId="12">Finishes!$A$1:$F$30</definedName>
    <definedName name="_xlnm.Print_Area" localSheetId="36">'FRA WORKS (3)'!$A$1:$E$41</definedName>
    <definedName name="_xlnm.Print_Area" localSheetId="14">'General Works'!$A$1:$F$15</definedName>
    <definedName name="_xlnm.Print_Area" localSheetId="40">'Helen Gladston TA - Decorations'!$A$1:$F$17</definedName>
    <definedName name="_xlnm.Print_Area" localSheetId="9">Kitchens!$A$1:$F$65</definedName>
    <definedName name="_xlnm.Print_Area" localSheetId="23">'Kitchens (2)'!$A$1:$F$65</definedName>
    <definedName name="_xlnm.Print_Area" localSheetId="32">'Kitchens (3)'!$A$1:$F$65</definedName>
    <definedName name="_xlnm.Print_Area" localSheetId="16">Provisional!$A$1:$E$20</definedName>
    <definedName name="_xlnm.Print_Area" localSheetId="27">'Provisional (2)'!$A$1:$E$20</definedName>
    <definedName name="_xlnm.Print_Area" localSheetId="37">'Provisional (3)'!$A$1:$E$19</definedName>
    <definedName name="_xlnm.Print_Area" localSheetId="3">'Rainwater Goods'!$A$3:$F$21</definedName>
    <definedName name="_xlnm.Print_Area" localSheetId="19">'Rainwater Goods (2)'!$A$3:$F$21</definedName>
    <definedName name="_xlnm.Print_Area" localSheetId="30">'Rainwater Goods (3)'!$A$3:$F$22</definedName>
    <definedName name="_xlnm.Print_Area" localSheetId="2">'Roof Works'!$A$1:$F$27</definedName>
    <definedName name="_xlnm.Print_Area" localSheetId="18">'Roof Works (2)'!$A$1:$G$17</definedName>
    <definedName name="_xlnm.Print_Area" localSheetId="29">'Roof Works (3)'!$A$1:$G$17</definedName>
    <definedName name="_xlnm.Print_Area" localSheetId="0">SUMMARY!$A$1:$H$62</definedName>
    <definedName name="_xlnm.Print_Area" localSheetId="39">'Vaughan TA - Decorations'!$A$1:$F$17</definedName>
    <definedName name="_xlnm.Print_Area" localSheetId="7">Windows!$A$1:$F$13</definedName>
    <definedName name="_xlnm.Print_Titles" localSheetId="1">Access!$4:$5</definedName>
    <definedName name="_xlnm.Print_Titles" localSheetId="17">'Access (2)'!$4:$5</definedName>
    <definedName name="_xlnm.Print_Titles" localSheetId="28">'Access (3)'!$4:$5</definedName>
    <definedName name="_xlnm.Print_Titles" localSheetId="38">'Applegarth TA - Decorations'!$2:$4</definedName>
    <definedName name="_xlnm.Print_Titles" localSheetId="13">'Asbestos Removal'!$1:$7</definedName>
    <definedName name="_xlnm.Print_Titles" localSheetId="4">Asphalt!$1:$1</definedName>
    <definedName name="_xlnm.Print_Titles" localSheetId="10">'Bathroom &amp; WC'!$1:$7</definedName>
    <definedName name="_xlnm.Print_Titles" localSheetId="24">'Bathroom &amp; WC (2)'!$1:$7</definedName>
    <definedName name="_xlnm.Print_Titles" localSheetId="33">'Bathroom &amp; WC (3)'!$1:$7</definedName>
    <definedName name="_xlnm.Print_Titles" localSheetId="6">'Communal Walkways'!$1:$6</definedName>
    <definedName name="_xlnm.Print_Titles" localSheetId="21">'Communal Walkways (2)'!$1:$6</definedName>
    <definedName name="_xlnm.Print_Titles" localSheetId="15">Decorations!$2:$4</definedName>
    <definedName name="_xlnm.Print_Titles" localSheetId="26">'Decorations (2)'!$2:$4</definedName>
    <definedName name="_xlnm.Print_Titles" localSheetId="35">'Decorations (3)'!$2:$4</definedName>
    <definedName name="_xlnm.Print_Titles" localSheetId="8">Doors!$1:$7</definedName>
    <definedName name="_xlnm.Print_Titles" localSheetId="22">'Doors (2)'!$1:$8</definedName>
    <definedName name="_xlnm.Print_Titles" localSheetId="31">'Doors (3)'!$1:$7</definedName>
    <definedName name="_xlnm.Print_Titles" localSheetId="11">Electrical!$1:$6</definedName>
    <definedName name="_xlnm.Print_Titles" localSheetId="25">'Electrical (2)'!$1:$6</definedName>
    <definedName name="_xlnm.Print_Titles" localSheetId="34">'Electrical (3)'!$1:$6</definedName>
    <definedName name="_xlnm.Print_Titles" localSheetId="5">'Fabric Repairs'!$1:$6</definedName>
    <definedName name="_xlnm.Print_Titles" localSheetId="20">'Fabric Repairs (2)'!$1:$6</definedName>
    <definedName name="_xlnm.Print_Titles" localSheetId="12">Finishes!$2:$4</definedName>
    <definedName name="_xlnm.Print_Titles" localSheetId="40">'Helen Gladston TA - Decorations'!$2:$4</definedName>
    <definedName name="_xlnm.Print_Titles" localSheetId="9">Kitchens!$1:$7</definedName>
    <definedName name="_xlnm.Print_Titles" localSheetId="23">'Kitchens (2)'!$1:$7</definedName>
    <definedName name="_xlnm.Print_Titles" localSheetId="32">'Kitchens (3)'!$1:$7</definedName>
    <definedName name="_xlnm.Print_Titles" localSheetId="3">'Rainwater Goods'!$3:$8</definedName>
    <definedName name="_xlnm.Print_Titles" localSheetId="19">'Rainwater Goods (2)'!$3:$8</definedName>
    <definedName name="_xlnm.Print_Titles" localSheetId="30">'Rainwater Goods (3)'!$3:$9</definedName>
    <definedName name="_xlnm.Print_Titles" localSheetId="2">'Roof Works'!$1:$1</definedName>
    <definedName name="_xlnm.Print_Titles" localSheetId="18">'Roof Works (2)'!$1:$1</definedName>
    <definedName name="_xlnm.Print_Titles" localSheetId="29">'Roof Works (3)'!$1:$1</definedName>
    <definedName name="_xlnm.Print_Titles" localSheetId="39">'Vaughan TA - Decorations'!$2:$4</definedName>
    <definedName name="_xlnm.Print_Titles" localSheetId="7">Windows!$1:$5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61" i="54" l="1"/>
  <c r="D57" i="54"/>
  <c r="F13" i="109"/>
  <c r="F13" i="108"/>
  <c r="F13" i="107"/>
  <c r="F57" i="66" l="1"/>
  <c r="F54" i="66"/>
  <c r="F53" i="66"/>
  <c r="F52" i="66"/>
  <c r="F58" i="66"/>
  <c r="F14" i="109" l="1"/>
  <c r="F16" i="109" s="1"/>
  <c r="D54" i="54" s="1"/>
  <c r="F19" i="90" l="1"/>
  <c r="F18" i="90"/>
  <c r="F18" i="78"/>
  <c r="F18" i="62" l="1"/>
  <c r="F14" i="107" l="1"/>
  <c r="F16" i="107" s="1"/>
  <c r="D37" i="54" s="1"/>
  <c r="F25" i="96"/>
  <c r="F26" i="96"/>
  <c r="F31" i="96"/>
  <c r="E15" i="105"/>
  <c r="F13" i="104"/>
  <c r="F26" i="84"/>
  <c r="E27" i="81"/>
  <c r="F12" i="103"/>
  <c r="F22" i="103"/>
  <c r="F21" i="103"/>
  <c r="F17" i="103"/>
  <c r="F16" i="103"/>
  <c r="F15" i="103"/>
  <c r="F13" i="103"/>
  <c r="F11" i="103"/>
  <c r="F13" i="77" l="1"/>
  <c r="F14" i="108"/>
  <c r="F16" i="108" s="1"/>
  <c r="D19" i="54" s="1"/>
  <c r="F27" i="69" l="1"/>
  <c r="F26" i="69"/>
  <c r="F60" i="83"/>
  <c r="F61" i="95"/>
  <c r="F31" i="71" l="1"/>
  <c r="F9" i="71"/>
  <c r="F34" i="71"/>
  <c r="F22" i="100"/>
  <c r="F21" i="100"/>
  <c r="F17" i="100"/>
  <c r="F16" i="100"/>
  <c r="F15" i="100"/>
  <c r="F13" i="100"/>
  <c r="F12" i="100"/>
  <c r="F11" i="100"/>
  <c r="F23" i="36" l="1"/>
  <c r="F21" i="36"/>
  <c r="F13" i="36"/>
  <c r="C10" i="109" l="1"/>
  <c r="E11" i="105" l="1"/>
  <c r="E18" i="99" l="1"/>
  <c r="E17" i="99"/>
  <c r="E16" i="99"/>
  <c r="E15" i="99"/>
  <c r="E13" i="99"/>
  <c r="E12" i="99"/>
  <c r="E10" i="99"/>
  <c r="F40" i="97"/>
  <c r="F38" i="97"/>
  <c r="F32" i="97"/>
  <c r="F31" i="97"/>
  <c r="F30" i="97"/>
  <c r="F26" i="97"/>
  <c r="F22" i="97"/>
  <c r="F21" i="97"/>
  <c r="F17" i="97"/>
  <c r="F16" i="97"/>
  <c r="F13" i="97"/>
  <c r="F12" i="97"/>
  <c r="F55" i="95"/>
  <c r="F54" i="95"/>
  <c r="F64" i="95" s="1"/>
  <c r="F62" i="94"/>
  <c r="F61" i="94"/>
  <c r="F58" i="94"/>
  <c r="F57" i="94"/>
  <c r="F54" i="83"/>
  <c r="F53" i="83"/>
  <c r="F62" i="82"/>
  <c r="F63" i="82"/>
  <c r="F59" i="82"/>
  <c r="F58" i="82"/>
  <c r="F34" i="101"/>
  <c r="F33" i="101"/>
  <c r="F31" i="101"/>
  <c r="F27" i="101"/>
  <c r="F26" i="101"/>
  <c r="F24" i="101"/>
  <c r="F23" i="101"/>
  <c r="F20" i="101"/>
  <c r="F19" i="101"/>
  <c r="F16" i="101"/>
  <c r="F15" i="101"/>
  <c r="F16" i="104"/>
  <c r="D45" i="54" s="1"/>
  <c r="F16" i="77"/>
  <c r="D27" i="54" s="1"/>
  <c r="F58" i="64"/>
  <c r="F12" i="65" l="1"/>
  <c r="F35" i="65"/>
  <c r="F34" i="65"/>
  <c r="F32" i="65"/>
  <c r="F27" i="65"/>
  <c r="F26" i="65"/>
  <c r="F24" i="65"/>
  <c r="F23" i="65"/>
  <c r="F20" i="65"/>
  <c r="F19" i="65"/>
  <c r="F16" i="65"/>
  <c r="F15" i="65"/>
  <c r="E31" i="105" l="1"/>
  <c r="D47" i="54" s="1"/>
  <c r="A9" i="104" l="1"/>
  <c r="B30" i="54"/>
  <c r="F24" i="103"/>
  <c r="D30" i="54" s="1"/>
  <c r="A7" i="103"/>
  <c r="F36" i="85"/>
  <c r="C34" i="85"/>
  <c r="F34" i="85" s="1"/>
  <c r="F30" i="85"/>
  <c r="C29" i="85"/>
  <c r="C33" i="85" s="1"/>
  <c r="F33" i="85" s="1"/>
  <c r="F28" i="85"/>
  <c r="F25" i="85"/>
  <c r="F22" i="85"/>
  <c r="F21" i="85"/>
  <c r="F20" i="85"/>
  <c r="F16" i="85"/>
  <c r="F15" i="85"/>
  <c r="F12" i="85"/>
  <c r="F11" i="85"/>
  <c r="E18" i="102"/>
  <c r="E17" i="102"/>
  <c r="E16" i="102"/>
  <c r="E15" i="102"/>
  <c r="E14" i="102"/>
  <c r="E13" i="102"/>
  <c r="E12" i="102"/>
  <c r="E11" i="102"/>
  <c r="E10" i="102"/>
  <c r="E9" i="102"/>
  <c r="C46" i="101"/>
  <c r="F46" i="101" s="1"/>
  <c r="F43" i="101"/>
  <c r="C30" i="101"/>
  <c r="F30" i="101" s="1"/>
  <c r="C29" i="44"/>
  <c r="E18" i="57"/>
  <c r="E20" i="102" l="1"/>
  <c r="D36" i="54" s="1"/>
  <c r="F55" i="101"/>
  <c r="D29" i="54" s="1"/>
  <c r="F29" i="85"/>
  <c r="C47" i="65" l="1"/>
  <c r="F47" i="65" s="1"/>
  <c r="F44" i="65" l="1"/>
  <c r="E17" i="57" l="1"/>
  <c r="F24" i="100"/>
  <c r="D10" i="54" s="1"/>
  <c r="C31" i="65"/>
  <c r="F31" i="65" s="1"/>
  <c r="F52" i="65" l="1"/>
  <c r="D11" i="54" s="1"/>
  <c r="A7" i="100"/>
  <c r="A1" i="100"/>
  <c r="E16" i="57"/>
  <c r="A9" i="77" l="1"/>
  <c r="C27" i="96" l="1"/>
  <c r="F27" i="96" s="1"/>
  <c r="E17" i="98"/>
  <c r="E16" i="98"/>
  <c r="C27" i="84"/>
  <c r="F27" i="84" s="1"/>
  <c r="E15" i="98"/>
  <c r="C36" i="97" l="1"/>
  <c r="F36" i="97" s="1"/>
  <c r="C35" i="97"/>
  <c r="F35" i="97" s="1"/>
  <c r="C23" i="97"/>
  <c r="F23" i="97" s="1"/>
  <c r="F42" i="97" s="1"/>
  <c r="E14" i="98"/>
  <c r="F31" i="84"/>
  <c r="F25" i="84"/>
  <c r="F19" i="78"/>
  <c r="F17" i="78"/>
  <c r="F62" i="64"/>
  <c r="F61" i="64"/>
  <c r="F57" i="64"/>
  <c r="F56" i="64"/>
  <c r="F36" i="44" l="1"/>
  <c r="C34" i="44"/>
  <c r="F30" i="44"/>
  <c r="F29" i="44"/>
  <c r="F28" i="44"/>
  <c r="F25" i="44"/>
  <c r="F22" i="44"/>
  <c r="F21" i="44"/>
  <c r="F20" i="44"/>
  <c r="F16" i="44"/>
  <c r="F15" i="44"/>
  <c r="F12" i="44"/>
  <c r="F11" i="44"/>
  <c r="E15" i="57"/>
  <c r="F34" i="44" l="1"/>
  <c r="C33" i="44"/>
  <c r="F33" i="44" l="1"/>
  <c r="F37" i="44" s="1"/>
  <c r="D17" i="54" s="1"/>
  <c r="E11" i="99"/>
  <c r="E40" i="99" l="1"/>
  <c r="D52" i="54" s="1"/>
  <c r="E13" i="98" l="1"/>
  <c r="E12" i="98"/>
  <c r="E11" i="98"/>
  <c r="E10" i="98"/>
  <c r="E9" i="98"/>
  <c r="F14" i="90"/>
  <c r="F19" i="88"/>
  <c r="F17" i="88"/>
  <c r="F24" i="88" s="1"/>
  <c r="D44" i="54" s="1"/>
  <c r="E19" i="98" l="1"/>
  <c r="D53" i="54" s="1"/>
  <c r="F65" i="94"/>
  <c r="D48" i="54" s="1"/>
  <c r="D49" i="54"/>
  <c r="D51" i="54"/>
  <c r="F33" i="96"/>
  <c r="D50" i="54" s="1"/>
  <c r="F22" i="90"/>
  <c r="D46" i="54" s="1"/>
  <c r="F30" i="71"/>
  <c r="F8" i="32"/>
  <c r="F63" i="83"/>
  <c r="D33" i="54" s="1"/>
  <c r="E29" i="81"/>
  <c r="F13" i="78"/>
  <c r="E19" i="76"/>
  <c r="E17" i="76"/>
  <c r="B42" i="54"/>
  <c r="B24" i="54"/>
  <c r="A1" i="84" s="1"/>
  <c r="E13" i="57"/>
  <c r="E14" i="57"/>
  <c r="E12" i="57"/>
  <c r="D55" i="54" l="1"/>
  <c r="E24" i="76"/>
  <c r="D26" i="54" s="1"/>
  <c r="F21" i="78"/>
  <c r="D28" i="54" s="1"/>
  <c r="F65" i="82"/>
  <c r="D32" i="54" s="1"/>
  <c r="A1" i="99"/>
  <c r="A1" i="94"/>
  <c r="A1" i="98"/>
  <c r="A3" i="90"/>
  <c r="A2" i="105" s="1"/>
  <c r="A1" i="97"/>
  <c r="A1" i="96"/>
  <c r="A1" i="88"/>
  <c r="A1" i="104" s="1"/>
  <c r="A1" i="95"/>
  <c r="A2" i="81"/>
  <c r="A3" i="78"/>
  <c r="A1" i="101" s="1"/>
  <c r="A1" i="103" s="1"/>
  <c r="A1" i="82"/>
  <c r="A1" i="77"/>
  <c r="A1" i="85"/>
  <c r="A1" i="102" s="1"/>
  <c r="A1" i="83"/>
  <c r="A1" i="76"/>
  <c r="F34" i="84"/>
  <c r="D34" i="54" s="1"/>
  <c r="E32" i="81"/>
  <c r="D31" i="54" s="1"/>
  <c r="F39" i="85"/>
  <c r="D35" i="54" s="1"/>
  <c r="D38" i="54" s="1"/>
  <c r="E11" i="57" l="1"/>
  <c r="E10" i="57"/>
  <c r="F19" i="62"/>
  <c r="F17" i="62"/>
  <c r="F19" i="60" l="1"/>
  <c r="F17" i="60"/>
  <c r="F24" i="60" s="1"/>
  <c r="D7" i="54" s="1"/>
  <c r="E9" i="57" l="1"/>
  <c r="F31" i="69" l="1"/>
  <c r="E20" i="57" l="1"/>
  <c r="F28" i="71"/>
  <c r="F37" i="71" s="1"/>
  <c r="F26" i="36" l="1"/>
  <c r="D8" i="54" s="1"/>
  <c r="F13" i="62"/>
  <c r="F21" i="62" s="1"/>
  <c r="D9" i="54" s="1"/>
  <c r="F9" i="73" l="1"/>
  <c r="F25" i="69" l="1"/>
  <c r="F37" i="69" s="1"/>
  <c r="D16" i="54" s="1"/>
  <c r="F39" i="68" l="1"/>
  <c r="C26" i="75" l="1"/>
  <c r="F26" i="75" s="1"/>
  <c r="C18" i="75"/>
  <c r="C14" i="75" s="1"/>
  <c r="F14" i="75" s="1"/>
  <c r="A1" i="75"/>
  <c r="F18" i="75" l="1"/>
  <c r="F30" i="75" s="1"/>
  <c r="F13" i="32"/>
  <c r="D12" i="54" s="1"/>
  <c r="F10" i="74"/>
  <c r="F14" i="74" s="1"/>
  <c r="A1" i="74"/>
  <c r="A1" i="73" l="1"/>
  <c r="F12" i="73" l="1"/>
  <c r="F35" i="68" l="1"/>
  <c r="F33" i="68"/>
  <c r="F31" i="68"/>
  <c r="F30" i="68"/>
  <c r="F27" i="68"/>
  <c r="F26" i="68"/>
  <c r="F23" i="68"/>
  <c r="F22" i="68"/>
  <c r="F19" i="68"/>
  <c r="F18" i="68"/>
  <c r="F17" i="68"/>
  <c r="A1" i="66" l="1"/>
  <c r="A1" i="44" l="1"/>
  <c r="A2" i="71" l="1"/>
  <c r="D13" i="54" l="1"/>
  <c r="F12" i="68" l="1"/>
  <c r="F44" i="68" s="1"/>
  <c r="A1" i="68" l="1"/>
  <c r="A1" i="69"/>
  <c r="D15" i="54" l="1"/>
  <c r="F65" i="64"/>
  <c r="D14" i="54" l="1"/>
  <c r="A1" i="57" l="1"/>
  <c r="A1" i="64"/>
  <c r="A1" i="65"/>
  <c r="A3" i="62"/>
  <c r="A1" i="32" l="1"/>
  <c r="A1" i="36" l="1"/>
  <c r="A1" i="60"/>
  <c r="D18" i="54" l="1"/>
  <c r="D20" i="5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Ryan Hardie</author>
  </authors>
  <commentList>
    <comment ref="J17" authorId="0" shapeId="0" xr:uid="{00000000-0006-0000-0200-000001000000}">
      <text>
        <r>
          <rPr>
            <b/>
            <sz val="9"/>
            <color indexed="81"/>
            <rFont val="Tahoma"/>
            <family val="2"/>
          </rPr>
          <t>Ryan Hardie:</t>
        </r>
        <r>
          <rPr>
            <sz val="9"/>
            <color indexed="81"/>
            <rFont val="Tahoma"/>
            <family val="2"/>
          </rPr>
          <t xml:space="preserve">
£7000 hoist allowance and design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Hardie</author>
  </authors>
  <commentList>
    <comment ref="G17" authorId="0" shapeId="0" xr:uid="{00000000-0006-0000-1D00-000001000000}">
      <text>
        <r>
          <rPr>
            <b/>
            <sz val="9"/>
            <color indexed="81"/>
            <rFont val="Tahoma"/>
            <family val="2"/>
          </rPr>
          <t>Ryan Hardie:</t>
        </r>
        <r>
          <rPr>
            <sz val="9"/>
            <color indexed="81"/>
            <rFont val="Tahoma"/>
            <family val="2"/>
          </rPr>
          <t xml:space="preserve">
£1500 allowance for design</t>
        </r>
      </text>
    </comment>
  </commentList>
</comments>
</file>

<file path=xl/sharedStrings.xml><?xml version="1.0" encoding="utf-8"?>
<sst xmlns="http://schemas.openxmlformats.org/spreadsheetml/2006/main" count="1522" uniqueCount="463">
  <si>
    <t>Item</t>
  </si>
  <si>
    <t>m2</t>
  </si>
  <si>
    <t>nr</t>
  </si>
  <si>
    <t>m</t>
  </si>
  <si>
    <t>item</t>
  </si>
  <si>
    <t>DECORATIONS</t>
  </si>
  <si>
    <t>WORKS</t>
  </si>
  <si>
    <t>UNIT</t>
  </si>
  <si>
    <t>Per survey</t>
  </si>
  <si>
    <t>Allow for all assistance to Client Officers/Consultants in order that they can undertake full scopings surveys for proposed works, including provision of technical information, provision of ladders, towers, access platforms and the like to facilitate surveys, taking of digital photos (up to 4 per dwelling), water testing, opening of manholes and service ducts and re-securing of same</t>
  </si>
  <si>
    <t>All electrical works to be undertaken in full accordance with LBS electrical specification and current edition of IEE regulations.</t>
  </si>
  <si>
    <t>THE FOLLOWING ARE COMPOSITE WORKS FOR THE COMPLETE RENEWAL OF BATHROOMS</t>
  </si>
  <si>
    <t>All rates to Include the following:</t>
  </si>
  <si>
    <t>Additional Works</t>
  </si>
  <si>
    <t>THE FOLLOWING ARE COMPOSITE WORKS FOR THE COMPLETE RENEWAL OF KITCHENS</t>
  </si>
  <si>
    <t>ELECTRICAL INSTALLATIONS</t>
  </si>
  <si>
    <t>a) Disconnection of all hot and cold water supplies and wastes to all sinks, washing machines and dishwashers.  Locking off electrical supply as required</t>
  </si>
  <si>
    <t>b) Disconnection of all washing machine and dishwashers, setting aside and reconnection</t>
  </si>
  <si>
    <t>d) Removal of all pipe and duct casings and dispose of existing materials off site</t>
  </si>
  <si>
    <t>f) Removal of all existing coverings (including but not limited to tiles, all wallpaper and polystyrene tiles) on wall and ceiling areas within the Kitchen area including internally of any storage cupboards and dispose of existing materials off site</t>
  </si>
  <si>
    <t>g) All ceiling and wall areas to be made good and prepared ready for decorations within the kitchen including internally of any storage cupboards. Works to include hacking off all wall tiles and replastering and any skim coats where necessary to the satisfaction of the CA. Disposal of existing materials off site</t>
  </si>
  <si>
    <t>h) Demolish larder unit and remove any shelving and the like from the larder and dispose of existing materials off site and make good to all surfaces disturbed</t>
  </si>
  <si>
    <t>EXTERNAL WORKS</t>
  </si>
  <si>
    <t>KITCHENS</t>
  </si>
  <si>
    <t>BATHROOM &amp; WC</t>
  </si>
  <si>
    <t>ASBESTOS REMOVAL</t>
  </si>
  <si>
    <t>WINDOWS</t>
  </si>
  <si>
    <t>EXTERNAL DECORATIONS</t>
  </si>
  <si>
    <t>ROOF WORKS</t>
  </si>
  <si>
    <t>TOTAL</t>
  </si>
  <si>
    <t>Windows</t>
  </si>
  <si>
    <t>Note: All works to be carried out in accordance with NBS specification 2014 as provided</t>
  </si>
  <si>
    <t>The following schedule of rates are deemed to include the following:-</t>
  </si>
  <si>
    <t>a) All labour, plant, equipment and  materials to complete the works in  accordance with the Specification.</t>
  </si>
  <si>
    <t>b) All necessary temporary supplies  required to maintain the existing supplies  to the dwellings.</t>
  </si>
  <si>
    <t>d) Labelling of installations.</t>
  </si>
  <si>
    <t>e) Moving and replacing resident’s fixtures,  fittings and furnishings</t>
  </si>
  <si>
    <t>f) Demonstrating the system to the Contract Administrator  and resident.</t>
  </si>
  <si>
    <t>g) Testing, commissioning and providing  Operating and Maintenance Manuals.</t>
  </si>
  <si>
    <t>c) All builder’s work in connection with the  installations including holes, chases,  supports, lifting and replacing floor  boards, removing and replacing access  panels, ducts, etc. fire stopping and  making good all structures, finishings  and decorations disturbed.</t>
  </si>
  <si>
    <t>i) Removal of all sinks and dispose of existing materials off site</t>
  </si>
  <si>
    <t>j) Removal of all redundant pipework and supports and dispose of existing materials off site</t>
  </si>
  <si>
    <t>l) Make good floor and apply latex levelling compound or 6mm WBP Plywood to floors as appropriate</t>
  </si>
  <si>
    <t>m) Provide and fix non slip vinyl flooring as per LBS specification complete including to any storage areas</t>
  </si>
  <si>
    <t>s) Provide all necessary hot and cold water supplies, wastes and traps to all sinks, washing machines and dishwashers as required</t>
  </si>
  <si>
    <t>t) Provide isolating valves to all hot and cold water supplies</t>
  </si>
  <si>
    <t>u) Renew gas supplies to boiler and cooker position and provide cooker chain</t>
  </si>
  <si>
    <t>v) Provide new power circuit and cooker supply</t>
  </si>
  <si>
    <t>w) Allow for engraved switched spurs for all kitchen appliances</t>
  </si>
  <si>
    <t>y) Provide and fix light fitting with low energy fluorescent light fitting</t>
  </si>
  <si>
    <t>z) Electrical renewals to kitchen and alterations as specified and cross bonding the electrical supply</t>
  </si>
  <si>
    <t>aa) Provide new consumer unit / mantel unit and skeleton board; inc. circuit breakers as required</t>
  </si>
  <si>
    <t>bb) All works required to conceal electrical wiring inc. boarding out of walls as required</t>
  </si>
  <si>
    <t>cc) Remove any size existing radiator in Kitchen, make good and decorate wall where disturbed, including any existing boxing and piping runs which serve the radiator. Dispose existing materials off site</t>
  </si>
  <si>
    <t>dd) Renew any size radiator in Kitchen location to suit layout, inclusive of TRv &amp; lockshield valves and dispose existing materials off site</t>
  </si>
  <si>
    <t xml:space="preserve">ee) Re-instate duct riser with pre finished MDF sheet </t>
  </si>
  <si>
    <t>ff) All works to existing door including door furniture, door overhaul, painting to both sides</t>
  </si>
  <si>
    <t xml:space="preserve">gg) Where ironmongery not replaced in Kitchen, clean paint and grease </t>
  </si>
  <si>
    <t>hh) Repair works to existing windows including decoration and replace window trims</t>
  </si>
  <si>
    <t xml:space="preserve">ii) Relocation of heating and hot water time clock or programmer in line with power socket outlets </t>
  </si>
  <si>
    <t>jj) Fitting residents cooker hood/splashback/fixtures and fittings, including return visits</t>
  </si>
  <si>
    <t>kk) Remove all existing boxing and replace in 6mm ply, make good and decorate and dispose of existing materials off site</t>
  </si>
  <si>
    <t>mm) New bayonet to resident new cooker</t>
  </si>
  <si>
    <t>nn) Connect and test new gas cooker</t>
  </si>
  <si>
    <t>oo)Testing of residents' appliances and installation on completion</t>
  </si>
  <si>
    <t xml:space="preserve">pp) Test and commission all works on completion and provide all certification </t>
  </si>
  <si>
    <t>qq) Removal of all existing skirting and provide and fix new 75x18mm chamfered skirting to all exposed walls, ensure making good to walls to provide a flat level surface and dispose of existing materials off site</t>
  </si>
  <si>
    <t>Framework Ref</t>
  </si>
  <si>
    <t>Quantity</t>
  </si>
  <si>
    <t>Unit</t>
  </si>
  <si>
    <t>Tendered Rate</t>
  </si>
  <si>
    <t>Total to Tender Summary</t>
  </si>
  <si>
    <t xml:space="preserve">Unit </t>
  </si>
  <si>
    <t xml:space="preserve">Quantity </t>
  </si>
  <si>
    <t>All rates to include the following:</t>
  </si>
  <si>
    <t>o) Prepare all surfaces to the satisfaction of the CA and decorate all new and previously decorated surfaces including internally of any storage cupboards</t>
  </si>
  <si>
    <t>per survey</t>
  </si>
  <si>
    <t>Renew Kitchen complete</t>
  </si>
  <si>
    <t>d) All ceiling and wall areas to be made good and prepared to the satisfaction of the CA ready for decorations within the bathroom including internally of any storage cupboards. Works to include hacking off and replastering and any skim coats where necessary to the satisfaction of the CA. Disposal of existing materials off site</t>
  </si>
  <si>
    <t>f) Removal of all redundant pipework and supports including electrics boxing and dispose of existing materials off site</t>
  </si>
  <si>
    <t>g) Removal of all existing skirting and provide and fix new 75x18mm chamfered skirting to all exposed walls, ensure making good to walls to provide a flat level surface and dispose of existing materials off site</t>
  </si>
  <si>
    <t>h) Tenants' fittings including but not limited to towel rails, cupboards, toilet roll holders, mirrors, shelves, curtain hooks etc are to be removed, set aside and refixed on completion</t>
  </si>
  <si>
    <t>i) Make good floor and apply latex levelling compound or 6mm WBP Plywood to floors as appropriate</t>
  </si>
  <si>
    <t xml:space="preserve">j) Provide and fix non slip vinyl flooring complete including any storage </t>
  </si>
  <si>
    <t>k) Provide white glazed ceramic wall tiles (full height to bath; number of courses as splashback to basin), with option for band course, around the bath tub, and between door reveal and edge of bath tub.</t>
  </si>
  <si>
    <t>l) Prepare all surfaces to the satisfaction of the CA and decorate all new and previously decorated surfaces including any storage cupboards</t>
  </si>
  <si>
    <t>m) Renew bath complete with bath panel, wash hand basin complete with pedestal and taps and timber framework</t>
  </si>
  <si>
    <t>n) Renew WC and cistern</t>
  </si>
  <si>
    <t>o) Provide bath mixer tap with shower attachment, riser rail and brackets to wall (type dependent on hot and cold water pressure)</t>
  </si>
  <si>
    <t>p) Provide shower rail/curtain/riser rail/grab bar</t>
  </si>
  <si>
    <t>q) Renew or provide new pipe and duct casings to exposed pipework</t>
  </si>
  <si>
    <t>r) Provide all necessary hot and cold water supplies, wastes and traps to all appliances</t>
  </si>
  <si>
    <t>s) Provide all isolation service valves</t>
  </si>
  <si>
    <t>t) Renew light fitting with low energy bulkhead fitting</t>
  </si>
  <si>
    <t>u) Electrical renewals to bathroom and alterations as specified and cross bonding the electrical supply</t>
  </si>
  <si>
    <t>v) Repair works to existing windows including decoration</t>
  </si>
  <si>
    <t>x) Test and commission all works on completion and provide all certification</t>
  </si>
  <si>
    <t>y) Remove existing radiator of any size in bathroom, make good and decorate wall to the satisfaction of the CA where disturbed, including any existing boxing and piping runs which serve the radiator. Dispose existing materials off site</t>
  </si>
  <si>
    <t>z) Renew radiator of any size in bathroom location to suit layout, inclusive of TRv &amp; lockshield valves and dispose existing materials off site</t>
  </si>
  <si>
    <t xml:space="preserve">aa) Re-instate duct riser with pre finished MDF sheet </t>
  </si>
  <si>
    <t>bb) Remove all existing boxing and replace in 6mm ply, make good and decorate and dispose of existing materials off site</t>
  </si>
  <si>
    <t>cc) Provide New boxing where required within the bathroom and decorate as per spec</t>
  </si>
  <si>
    <t>dd) All works to existing door including door furniture, door overhaul, painting to both sides of the door</t>
  </si>
  <si>
    <t>ee) Clean glass fan light to bathroom where not replaced</t>
  </si>
  <si>
    <t xml:space="preserve">ff) Where ironmongery not replaced in Bathroom, clean paint and grease </t>
  </si>
  <si>
    <t>gg) Cut back soil stacks to WC in Bathroom and Separate WC to allow reconnection</t>
  </si>
  <si>
    <t xml:space="preserve">hh) Re-route stack/waste pipe </t>
  </si>
  <si>
    <t>WINDOW WORKS</t>
  </si>
  <si>
    <t>PROVISIONAL SUMS</t>
  </si>
  <si>
    <t>Note: All works to be carried out in accordance with the Scope of Works and NBS specification 2014 as provided</t>
  </si>
  <si>
    <t>Provisional Sums - TBC on site by C.I. if required.</t>
  </si>
  <si>
    <t>ACCESS</t>
  </si>
  <si>
    <t>Access for Works at Heights in line with the latest LBS Working at Heights document</t>
  </si>
  <si>
    <t>Rates to include for:</t>
  </si>
  <si>
    <t>a) Provision of all equipment necessary to allow access for execution of the works</t>
  </si>
  <si>
    <t>b) Compliance with health and safety requirements including temporary signs to direct occupiers and public</t>
  </si>
  <si>
    <t>e) Sheeting as required</t>
  </si>
  <si>
    <t>f) Removal of access equipment on completion and making good as necessary</t>
  </si>
  <si>
    <t>Access to works at height to the following:</t>
  </si>
  <si>
    <t>Rate</t>
  </si>
  <si>
    <t>c) Securing boards at lowest level to prevent unauthorised lifting and removal</t>
  </si>
  <si>
    <t>d) Anti-intruder panels</t>
  </si>
  <si>
    <t>SSTAR1</t>
  </si>
  <si>
    <t>SSTAR2</t>
  </si>
  <si>
    <t>RAINWATER GOODS</t>
  </si>
  <si>
    <t>Inspection</t>
  </si>
  <si>
    <t>Isolated Repairs</t>
  </si>
  <si>
    <t>ASBSTAR1</t>
  </si>
  <si>
    <t>ITEM</t>
  </si>
  <si>
    <t>Test existing installation and provide periodic domestic NICEIC certificate to Contract Administrator</t>
  </si>
  <si>
    <t>Note: All works to be carried out in accordance with Appendix 4 Survey of Existing Painted Surfaces and the NBS specification 2014 as provided</t>
  </si>
  <si>
    <t>Total to tender summary</t>
  </si>
  <si>
    <t>Extra over access for works at heights for carefully removing all satellite dishes and associated cabling and move to access / scaffolding if required, upon completion of the works disconnect and provide the residents with the satellite dishes and associated disconnected cabling</t>
  </si>
  <si>
    <t>Note: All works to be carried out in accordance with Appendix 5 Electrical Installation Specification and the NBS specification 2014 as provided. The Contractor will be expected to have included in his price for all works listed in job specific schedules and for all specified clauses in the LBS electrical specifications</t>
  </si>
  <si>
    <t>Access</t>
  </si>
  <si>
    <t>Roof Works</t>
  </si>
  <si>
    <t>ELECTRIC TO DWELLING</t>
  </si>
  <si>
    <t>Rainwater Goods</t>
  </si>
  <si>
    <t>Provisional Sums</t>
  </si>
  <si>
    <t>Allow to undertake a validation survey of all internal elements of tenanted dwellings and provision of full report in format agreed with Client detailing age and condition of main components (heating, electrics, kitchen, bathroom &amp; wc) inclusive of all access arrangements, digital photographs ( 10 no. per element of work) and recommendations for meeting decent homes</t>
  </si>
  <si>
    <t>Electrical Works</t>
  </si>
  <si>
    <t xml:space="preserve">Removal of asbestos containing materials in accordance with Annex 3 - Management of Asbestos.  Removal shall be by a "London Borough of Southwark approved licensed specialist contractor" under fully controlled conditions.  Scaffolders erecting associated </t>
  </si>
  <si>
    <t>Adjoining owners and their tenants shall be given adequate prior notification of the works, and the requirements for access.  Obtain their written agreement.  Provide CPM with copies of such agreements.</t>
  </si>
  <si>
    <t>Access panels and casings; reinstate with 12mm fireproof sheeting.</t>
  </si>
  <si>
    <t>ne : 0.50 m2</t>
  </si>
  <si>
    <t>A1</t>
  </si>
  <si>
    <t>over 0.50 but ne 1.00 m2</t>
  </si>
  <si>
    <t>A2</t>
  </si>
  <si>
    <t>over 1.00 m2</t>
  </si>
  <si>
    <t>A3</t>
  </si>
  <si>
    <t>Extra over stripping out for removal of asbestos based floor tiles.</t>
  </si>
  <si>
    <t>A4</t>
  </si>
  <si>
    <t>A5</t>
  </si>
  <si>
    <t>to Kitchen</t>
  </si>
  <si>
    <t>to Bathroom</t>
  </si>
  <si>
    <t>AIB enclosure</t>
  </si>
  <si>
    <t>AIB Shelf removed</t>
  </si>
  <si>
    <t>A15</t>
  </si>
  <si>
    <t>A16</t>
  </si>
  <si>
    <t>Working Enclosure Formation (fully controlled conditions) including decontamination unit and disposal</t>
  </si>
  <si>
    <t>A17</t>
  </si>
  <si>
    <t>Nr</t>
  </si>
  <si>
    <t>`</t>
  </si>
  <si>
    <t>Working Area Formation (locally controlled conditions) including decontamination unit and disposal</t>
  </si>
  <si>
    <t>A18</t>
  </si>
  <si>
    <t>A7</t>
  </si>
  <si>
    <t>A8</t>
  </si>
  <si>
    <t>Extra over stripping out for removal of asbestos based "Artex" type coatings to ceilings.</t>
  </si>
  <si>
    <t>Note: All works to be carried out in accordance with the Scope of Works and NBS specification 2014 as provided within the tender documents</t>
  </si>
  <si>
    <t>RENEW BATHROOM (WITH BATH, BASIN AND WC)</t>
  </si>
  <si>
    <t xml:space="preserve">Asbestos Works </t>
  </si>
  <si>
    <t>Removal and Disposal (Provisional Quantities)</t>
  </si>
  <si>
    <t>Kitchens</t>
  </si>
  <si>
    <t>Bathrooms &amp; WC</t>
  </si>
  <si>
    <t>GENERAL WORKS</t>
  </si>
  <si>
    <t xml:space="preserve">PRE-ORDER INVESTIGATION WORKS </t>
  </si>
  <si>
    <t>Attend property and execute complete roof condition survey and report findings to the CPM.</t>
  </si>
  <si>
    <t>SP5</t>
  </si>
  <si>
    <t>Label &amp; Inspect all locations as stated within Appendix 3 - Alberta Street - Pennington Choices R&amp;D Survey;</t>
  </si>
  <si>
    <t xml:space="preserve">RAINWATER INSTALLATION </t>
  </si>
  <si>
    <t>Asphalt</t>
  </si>
  <si>
    <t>ASPHALT WORKS</t>
  </si>
  <si>
    <t>ASPHALT</t>
  </si>
  <si>
    <t>AStar1</t>
  </si>
  <si>
    <t>TO WALKWAY GUTTERS/WAITING PLATFORM (PROVISIONAL QUANTITIES)</t>
  </si>
  <si>
    <t>REPAIRS, RENEWALS AND ADAPTATIONS REPAIRS (PROVISIONAL QUANTITIES)</t>
  </si>
  <si>
    <t>DOORS</t>
  </si>
  <si>
    <t>Doors</t>
  </si>
  <si>
    <t>Asbestos removal to locations that impede external works.</t>
  </si>
  <si>
    <t>General Works</t>
  </si>
  <si>
    <t>FLOOR, WALL &amp; CEILING FINISHES</t>
  </si>
  <si>
    <t>Skim coat of plaster</t>
  </si>
  <si>
    <t>Walls or ceilings</t>
  </si>
  <si>
    <t xml:space="preserve">exceeding 300 mm wide </t>
  </si>
  <si>
    <t>SP885</t>
  </si>
  <si>
    <t xml:space="preserve">PLASTERBOARD AND THE LIKE </t>
  </si>
  <si>
    <t xml:space="preserve">To stud partitions including any noggings required. </t>
  </si>
  <si>
    <t>Generally</t>
  </si>
  <si>
    <t>FINISHES</t>
  </si>
  <si>
    <t>Renew in wrot softwood</t>
  </si>
  <si>
    <t xml:space="preserve">To any size and profile to match existing </t>
  </si>
  <si>
    <t xml:space="preserve">skirting. </t>
  </si>
  <si>
    <t>SP361</t>
  </si>
  <si>
    <t xml:space="preserve">SECOND FIXINGS </t>
  </si>
  <si>
    <t xml:space="preserve">27mm Gyproc Thermalboard finished for decoration </t>
  </si>
  <si>
    <t>SPStar1</t>
  </si>
  <si>
    <t>Remove from any location and dispose of the following asbestos including fixings</t>
  </si>
  <si>
    <t>Soffit; any size</t>
  </si>
  <si>
    <t>A32</t>
  </si>
  <si>
    <t>All doors and door sets to have independent third party test certification for full door set up/door set to achieve required standards as set out in each section below. Test certification from UKAS accredited establishment (or similar and equal approved) must be held in either the name of the Service Provider and/or supplier and either or both parties must be named as the primary or secondary sponsor on the test certification. All test certification and back up data and paperwork to be submitted at time of tender.  The use of global assessments will not be acceptable.</t>
  </si>
  <si>
    <t>Suppliers, manufacturers and installers to provide full access to LBS and LBS Service Providers to all test data, back up paperwork, factory/shop premises and third party testing information for duration of contract. Provide signed letter of authorisation to enable full disclosure of any data held by third party testing company with tender return.</t>
  </si>
  <si>
    <t>Suppliers, manufacturers and installers to fully comply with LBS sustainable procurement strategy requirements.</t>
  </si>
  <si>
    <t>Allow in the tendered rates for removal from site of all debris arising from the works.</t>
  </si>
  <si>
    <t>Protect all existing retained fixtures and fittings, Tenants and Residents carpets, decorations and the like for the duration of the works.</t>
  </si>
  <si>
    <t>Security and fire rated door sets/works for Major Works Partnership within London Borough of Southwark</t>
  </si>
  <si>
    <t>Flush through all integral rainwater pipes, gutters and the like and leave clear, including jetting down pipes. Fully test upon completion with water to ensure system is free flowing and there are no leaks throughout. (To all properties)</t>
  </si>
  <si>
    <r>
      <t xml:space="preserve">Prepare base and apply and lay new </t>
    </r>
    <r>
      <rPr>
        <b/>
        <sz val="10"/>
        <color theme="1"/>
        <rFont val="Arial"/>
        <family val="2"/>
      </rPr>
      <t xml:space="preserve">resin coating, Vulkem or equal </t>
    </r>
    <r>
      <rPr>
        <sz val="10"/>
        <color theme="1"/>
        <rFont val="Arial"/>
        <family val="2"/>
      </rPr>
      <t>to Walkway gutters (Waiting platform) inclusive forming all downstands, upstands, dressing into and forming of all chases, edge drips, dressing around balustrades, dressing into gutters and channels, and dressing around rainwater outlets, cleaning outlets, greasing gratings, replacement of defective or missing gratings and clearance of rainwater pipes etc. Provide 15-year insurance backed guarantee on completion.</t>
    </r>
  </si>
  <si>
    <r>
      <t xml:space="preserve">n) Provide and fix white glazed ceramic wall tiles </t>
    </r>
    <r>
      <rPr>
        <sz val="10"/>
        <rFont val="Arial"/>
        <family val="2"/>
      </rPr>
      <t>(three</t>
    </r>
    <r>
      <rPr>
        <sz val="10"/>
        <color theme="1"/>
        <rFont val="Arial"/>
        <family val="2"/>
      </rPr>
      <t xml:space="preserve"> courses </t>
    </r>
    <r>
      <rPr>
        <sz val="10"/>
        <rFont val="Arial"/>
        <family val="2"/>
      </rPr>
      <t>as</t>
    </r>
    <r>
      <rPr>
        <sz val="10"/>
        <color theme="1"/>
        <rFont val="Arial"/>
        <family val="2"/>
      </rPr>
      <t xml:space="preserve"> splashback to all worktops including window cills as required and behind cooker and refrigerator space down to skirting level); with optional band course</t>
    </r>
  </si>
  <si>
    <r>
      <t>q) Provide and fix sink complete with taps</t>
    </r>
    <r>
      <rPr>
        <sz val="10"/>
        <color rgb="FFFF0000"/>
        <rFont val="Arial"/>
        <family val="2"/>
      </rPr>
      <t xml:space="preserve"> </t>
    </r>
    <r>
      <rPr>
        <sz val="10"/>
        <rFont val="Arial"/>
        <family val="2"/>
      </rPr>
      <t xml:space="preserve">to suit water pressure, </t>
    </r>
    <r>
      <rPr>
        <sz val="10"/>
        <color theme="1"/>
        <rFont val="Arial"/>
        <family val="2"/>
      </rPr>
      <t xml:space="preserve"> including any alterations as per LBS specifications</t>
    </r>
  </si>
  <si>
    <r>
      <t>r) Renew all pipe and duct casings and provide new boxing to pipework</t>
    </r>
    <r>
      <rPr>
        <sz val="10"/>
        <rFont val="Arial"/>
        <family val="2"/>
      </rPr>
      <t xml:space="preserve"> where required and decorate as per LBS specification </t>
    </r>
  </si>
  <si>
    <r>
      <t>a)</t>
    </r>
    <r>
      <rPr>
        <sz val="10"/>
        <color rgb="FFFF0000"/>
        <rFont val="Arial"/>
        <family val="2"/>
      </rPr>
      <t xml:space="preserve"> </t>
    </r>
    <r>
      <rPr>
        <sz val="10"/>
        <rFont val="Arial"/>
        <family val="2"/>
      </rPr>
      <t>Disconnection of all hot and cold water supplies and wastes to all sinks.  Locking off electrical supply as required</t>
    </r>
  </si>
  <si>
    <r>
      <t>c)</t>
    </r>
    <r>
      <rPr>
        <sz val="10"/>
        <color rgb="FFFF0000"/>
        <rFont val="Arial"/>
        <family val="2"/>
      </rPr>
      <t xml:space="preserve"> </t>
    </r>
    <r>
      <rPr>
        <sz val="10"/>
        <rFont val="Arial"/>
        <family val="2"/>
      </rPr>
      <t>Removal of all existing coverings (including but not limited to wallpaper and polystyrene tiles) on wall and ceiling areas within the bathroom including any storage cupboards and dispose of existing materials off site</t>
    </r>
  </si>
  <si>
    <r>
      <t>e)</t>
    </r>
    <r>
      <rPr>
        <sz val="10"/>
        <color rgb="FFFF0000"/>
        <rFont val="Arial"/>
        <family val="2"/>
      </rPr>
      <t xml:space="preserve"> </t>
    </r>
    <r>
      <rPr>
        <sz val="10"/>
        <rFont val="Arial"/>
        <family val="2"/>
      </rPr>
      <t>Removal of all existing sanitary appliances and dispose of existing appliances off site</t>
    </r>
  </si>
  <si>
    <r>
      <t xml:space="preserve">Allow for full </t>
    </r>
    <r>
      <rPr>
        <u/>
        <sz val="10"/>
        <rFont val="Arial"/>
        <family val="2"/>
      </rPr>
      <t>visual</t>
    </r>
    <r>
      <rPr>
        <sz val="10"/>
        <rFont val="Arial"/>
        <family val="2"/>
      </rPr>
      <t xml:space="preserve"> inspection of internal and external elements of dwellings and provision of full report in format agreed with Client detailing age and condition of main components (heating, electrics, kitchen, bathroom &amp; wc) inclusive of all access arrangements, digital photographs (10 no. per element of work) and recommendations for meeting decent homes</t>
    </r>
  </si>
  <si>
    <t>Note: All works to be carried out in accordance with NBS specification 2014 item C41 as provided</t>
  </si>
  <si>
    <t>External quality doors (any size)</t>
  </si>
  <si>
    <t>external/entrance door complete</t>
  </si>
  <si>
    <r>
      <rPr>
        <sz val="10"/>
        <color theme="1"/>
        <rFont val="Arial"/>
        <family val="2"/>
      </rPr>
      <t xml:space="preserve">Allow </t>
    </r>
    <r>
      <rPr>
        <sz val="10"/>
        <rFont val="Arial"/>
        <family val="2"/>
      </rPr>
      <t>to undertake a validation survey of all</t>
    </r>
    <r>
      <rPr>
        <sz val="10"/>
        <color rgb="FFFF0000"/>
        <rFont val="Arial"/>
        <family val="2"/>
      </rPr>
      <t xml:space="preserve"> </t>
    </r>
    <r>
      <rPr>
        <sz val="10"/>
        <color theme="1"/>
        <rFont val="Arial"/>
        <family val="2"/>
      </rPr>
      <t>interna</t>
    </r>
    <r>
      <rPr>
        <sz val="10"/>
        <rFont val="Arial"/>
        <family val="2"/>
      </rPr>
      <t>l</t>
    </r>
    <r>
      <rPr>
        <sz val="10"/>
        <color rgb="FFFF0000"/>
        <rFont val="Arial"/>
        <family val="2"/>
      </rPr>
      <t xml:space="preserve"> </t>
    </r>
    <r>
      <rPr>
        <sz val="10"/>
        <color theme="1"/>
        <rFont val="Arial"/>
        <family val="2"/>
      </rPr>
      <t>elements of</t>
    </r>
    <r>
      <rPr>
        <sz val="10"/>
        <color rgb="FFFF0000"/>
        <rFont val="Arial"/>
        <family val="2"/>
      </rPr>
      <t xml:space="preserve"> </t>
    </r>
    <r>
      <rPr>
        <sz val="10"/>
        <rFont val="Arial"/>
        <family val="2"/>
      </rPr>
      <t>tenanted</t>
    </r>
    <r>
      <rPr>
        <sz val="10"/>
        <color theme="1"/>
        <rFont val="Arial"/>
        <family val="2"/>
      </rPr>
      <t xml:space="preserve"> dwellings and provision of full report in format agreed with Client detailing age and condition of main components (heating, electrics, kitchen, bathroom &amp; wc) inclusive of all access arrangements, digital photographs ( 10 no. per element of work) and recommendations for meeting decent home</t>
    </r>
    <r>
      <rPr>
        <sz val="10"/>
        <rFont val="Arial"/>
        <family val="2"/>
      </rPr>
      <t>s as Specification M50 and N11</t>
    </r>
  </si>
  <si>
    <t>Ventilation Works -Extractors</t>
  </si>
  <si>
    <t>Provisional Sum for Drainage Works; jetwashing/flushing to all pipework back to nearest manhole; testing to be carried out in accordance with NBS R12 Drainage</t>
  </si>
  <si>
    <t>PROV</t>
  </si>
  <si>
    <t>c) Removal of all wall and base kitchen fittings and dispose of existing materials off site</t>
  </si>
  <si>
    <t>e) Removal of any existing floor coverings down to the original substrate and dispose of existing materials off site</t>
  </si>
  <si>
    <t>p) Supply and fix all new wall and base kitchen fittings, worktops, shelving and accessories as specification and emerging standard. Works to include any adjustments/alterations to shelving/worktops/kitchen fittings and openings for cookers/washing machines/refrigerators/tumble dryers</t>
  </si>
  <si>
    <r>
      <t>b)</t>
    </r>
    <r>
      <rPr>
        <sz val="10"/>
        <color rgb="FFFF0000"/>
        <rFont val="Arial"/>
        <family val="2"/>
      </rPr>
      <t xml:space="preserve"> </t>
    </r>
    <r>
      <rPr>
        <sz val="10"/>
        <rFont val="Arial"/>
        <family val="2"/>
      </rPr>
      <t>Removal of any existing floor coverings down to the original substrate and dispose of existing materials off site</t>
    </r>
  </si>
  <si>
    <t>w) Fill any cracks and surface defects with an interior filler or fine surface filler as requested by the CA</t>
  </si>
  <si>
    <t>Install 100mm diameter extractor fan through wall inclusive remove and dispose existing fan, core drilling, making good, grille to external elevation, connection to adjacent spur supply, humidistat controller, testing and advice to Resident on usage</t>
  </si>
  <si>
    <t>Strip off timber battens and felt.  (allowance of 6nr courses)</t>
  </si>
  <si>
    <t>Note: All works to be carried out in accordance with the Scope of Works and NBS Specification 2014.</t>
  </si>
  <si>
    <t>Note: All works to be carried out in accordance with the Scope of Works and Materials and Workmanship.</t>
  </si>
  <si>
    <t>Note: All works to be carried out in accordance with the Scope of Works as well as the Internal Work Survey as per NBS specification 2014 as provided</t>
  </si>
  <si>
    <t>Note: All works to be carried out in accordance with Survey of Existing Painted Surfaces and the NBS specification 2014 as provided</t>
  </si>
  <si>
    <t>Nelson Square - 1-50 Vaughan House</t>
  </si>
  <si>
    <t>PS</t>
  </si>
  <si>
    <t>Replace all cowls to match existing</t>
  </si>
  <si>
    <t xml:space="preserve">Provisional Sum for Concrete works </t>
  </si>
  <si>
    <t xml:space="preserve">REPAIR COMMUNAL WINDOWS </t>
  </si>
  <si>
    <t xml:space="preserve">FACADE CLEANING AND REPAIRS </t>
  </si>
  <si>
    <t>BRICKWORK, BLOCKWORK, MASONRY RENDER AND BALCONIES</t>
  </si>
  <si>
    <t>Provisional Sum for cracked and blown render be hacked off, re-rendered and decorated</t>
  </si>
  <si>
    <t>PAINTING INTERNAL (Provisional Quantities)</t>
  </si>
  <si>
    <t>Internal and External Decorations</t>
  </si>
  <si>
    <t xml:space="preserve">Provisional Sum for fire stopping accessable risers </t>
  </si>
  <si>
    <t>Provisional Sum for replacement of the cement planters and installation of uPVC hanging planters</t>
  </si>
  <si>
    <t>Nelson Square - 1-51 Vaughan House</t>
  </si>
  <si>
    <t>Nelson Square - 157 – 209 Applegarth House</t>
  </si>
  <si>
    <t>Nelson Squaren- 222 – 269 Helen Gladstone House</t>
  </si>
  <si>
    <t xml:space="preserve">Remove and dispose of external/grills to entrance doors </t>
  </si>
  <si>
    <t xml:space="preserve">THE FOLLOWING ARE COMPOSITE WORKS FOR THE COMPLETE ELECTRICAL INSTALLATION </t>
  </si>
  <si>
    <t>Provisional Sum for the Georgian wire panels</t>
  </si>
  <si>
    <t>FIRE SAFETY WORKS</t>
  </si>
  <si>
    <t xml:space="preserve">Removed vegitation growth and cart away </t>
  </si>
  <si>
    <t>1-51 Vaughan House</t>
  </si>
  <si>
    <t>Ref</t>
  </si>
  <si>
    <t>Carry out coring to all downpipes and branches and check all connections.</t>
  </si>
  <si>
    <t>Flush through all integral rainwater pipes and the like and leave clear, including jetting down pipes. Fully test upon completion with water to ensure system is free flowing and there are no leaks throughout.</t>
  </si>
  <si>
    <t>Provisional Sum for Bin/Refuse doors &amp; Hoppers</t>
  </si>
  <si>
    <t>Provisional Sum for Asbestos Removal if required following survey</t>
  </si>
  <si>
    <t>Provisional Sum for any Drainage Works if required following suvrey</t>
  </si>
  <si>
    <t>Painting previously painted metal as Specification M60/130B (Provisional Quantities)</t>
  </si>
  <si>
    <t xml:space="preserve">Metal handrails, balustrading, railings and the like </t>
  </si>
  <si>
    <t xml:space="preserve">Areas exceeding 300mm </t>
  </si>
  <si>
    <t>D1</t>
  </si>
  <si>
    <t>Areas not exceeding 300mm</t>
  </si>
  <si>
    <t>D2</t>
  </si>
  <si>
    <t>Painting new painted metal surface including precoating (Provisional Quantities)</t>
  </si>
  <si>
    <t>DSTAR4</t>
  </si>
  <si>
    <t>DSTAR5</t>
  </si>
  <si>
    <t>Painting previously painted timber as Specification M60/130 (Provisional Quantities)</t>
  </si>
  <si>
    <t xml:space="preserve">Timber, including doors, frames and containment  </t>
  </si>
  <si>
    <t>Areas exceeding 300mm (Cupboard Doors)</t>
  </si>
  <si>
    <t>D7</t>
  </si>
  <si>
    <t>Areas exceeding 300mm (Front Entrance Doors)</t>
  </si>
  <si>
    <t>Areas exceeding 300mm (Doors to Communal Area)</t>
  </si>
  <si>
    <t>Areas exceeding 300mm</t>
  </si>
  <si>
    <t>Painting previously varnished timber as Specification M60/160 (Provisional Quantities)</t>
  </si>
  <si>
    <t>D12</t>
  </si>
  <si>
    <t>D13</t>
  </si>
  <si>
    <t>D14</t>
  </si>
  <si>
    <t>Extra over above for stripping existing masonry coating</t>
  </si>
  <si>
    <t>DSTAR7</t>
  </si>
  <si>
    <t>DSTAR8</t>
  </si>
  <si>
    <t>D15</t>
  </si>
  <si>
    <t>Areas exceeding 300mm - Walls</t>
  </si>
  <si>
    <t>Areas exceeding 300mm - Soffits</t>
  </si>
  <si>
    <t xml:space="preserve">Class "O" (TOR coating or equal) overcoat painting system only as specification recommendation </t>
  </si>
  <si>
    <t>Clean general areas of existing brickwork.</t>
  </si>
  <si>
    <t>Areas over 1.00m2.</t>
  </si>
  <si>
    <t>BR1</t>
  </si>
  <si>
    <t>Areas not exceeding 1.00m2.</t>
  </si>
  <si>
    <t>BR2</t>
  </si>
  <si>
    <t>Rake out joints of brickwork and repoint to match existing.</t>
  </si>
  <si>
    <t xml:space="preserve">Areas over 1.00m2 </t>
  </si>
  <si>
    <t>BR3</t>
  </si>
  <si>
    <t>BR4</t>
  </si>
  <si>
    <t>Cut out defective facing bricks and build in new half brick thick facing bricks, jointed and pointed all to match existing.</t>
  </si>
  <si>
    <t xml:space="preserve">Patches over 1.00m2 </t>
  </si>
  <si>
    <t>BR5</t>
  </si>
  <si>
    <t xml:space="preserve">Patches not exceeding 1.00m2 </t>
  </si>
  <si>
    <t>BR6</t>
  </si>
  <si>
    <t xml:space="preserve">Single header </t>
  </si>
  <si>
    <t>BR7</t>
  </si>
  <si>
    <t xml:space="preserve">Single stretcher </t>
  </si>
  <si>
    <t>BR8</t>
  </si>
  <si>
    <t>Carry out façade survey and provide written recommendation to CA and await instruction to proceed with any works</t>
  </si>
  <si>
    <t>DSTAR1</t>
  </si>
  <si>
    <t xml:space="preserve">Carry out internal and external survey of each door, clearly referenced and scheduled all required repairs and recommendations and await instruction. </t>
  </si>
  <si>
    <t>B1</t>
  </si>
  <si>
    <t>K1</t>
  </si>
  <si>
    <t>Kitchen to bedsit dwelling</t>
  </si>
  <si>
    <t>K2</t>
  </si>
  <si>
    <t>Kitchen to one bed dwelling</t>
  </si>
  <si>
    <t>K3</t>
  </si>
  <si>
    <t>Provide new 100mm mechanical extract fan and fused spurs with humidistat including core drilling hole or replacement glazing, include for removal of existing fan and disposal.</t>
  </si>
  <si>
    <t>K13</t>
  </si>
  <si>
    <t>Upgrade of Kitchen doors to FD30; (for full renewal where missing) including frame, furniture and architrave</t>
  </si>
  <si>
    <t>K15</t>
  </si>
  <si>
    <t>Bathroom to bedsit dwelling</t>
  </si>
  <si>
    <t>B8</t>
  </si>
  <si>
    <t>Bathroom to one bed dwelling</t>
  </si>
  <si>
    <t>B9</t>
  </si>
  <si>
    <t>RENEW SEPARATE WC (WITH BASIN AND WC ONLY)</t>
  </si>
  <si>
    <t>Separate WC to one bed dwelling</t>
  </si>
  <si>
    <t>B23</t>
  </si>
  <si>
    <t>Provide new Duct Clean Valve and Fire Damper Extract fans to each bathroom in accordance with the performance specification forming part of this tender documentation (Appendix 10).</t>
  </si>
  <si>
    <t>BStar1</t>
  </si>
  <si>
    <t>Provisional Allowance (Kitchen or Bathroom)</t>
  </si>
  <si>
    <t>Supply and Install  LD2 alarm system for tenanted properties as per LBS Specification</t>
  </si>
  <si>
    <t>ELEC1</t>
  </si>
  <si>
    <t>Supply and Install  LD2 alarm system for leaseholder and freeholder properties as per LBS Specification</t>
  </si>
  <si>
    <t>ELEC2</t>
  </si>
  <si>
    <t>ELEC3</t>
  </si>
  <si>
    <t>RAIN1</t>
  </si>
  <si>
    <t>BR9</t>
  </si>
  <si>
    <t>157-209 Applegarth House</t>
  </si>
  <si>
    <t>222-269 Gladstone House</t>
  </si>
  <si>
    <t xml:space="preserve">Provisional Sum for Asbestos Removal following survey </t>
  </si>
  <si>
    <t>Provisional Sum for any Drainage works following survey</t>
  </si>
  <si>
    <t>RAIN2</t>
  </si>
  <si>
    <t>RAIN3</t>
  </si>
  <si>
    <t>BSTAR1</t>
  </si>
  <si>
    <t>Areas exceeding 300mm (Entrance Doors)</t>
  </si>
  <si>
    <t>Provisional Sum for any window works if required</t>
  </si>
  <si>
    <t>Supply and Install LD2 alarm system for tenanted properties as per LBS Specification</t>
  </si>
  <si>
    <t>Supply and Install LD2 alarm system for leaseholder and freeholder properties as per LBS Specification</t>
  </si>
  <si>
    <t>Ventilation Works - Extractors</t>
  </si>
  <si>
    <t>Jet wash, preparation and redecoration existing soffits  (exceeding 300mm)</t>
  </si>
  <si>
    <t>Provisional Sum to replace automatic air vents</t>
  </si>
  <si>
    <t>Provisional Sum to remove sounder advice</t>
  </si>
  <si>
    <t>Provisional Sum for Fabric Repairs</t>
  </si>
  <si>
    <t>ELECTRICS TO DWELLING</t>
  </si>
  <si>
    <t>FRA WORKS</t>
  </si>
  <si>
    <t xml:space="preserve">Provisional Sum for Fire Stopping </t>
  </si>
  <si>
    <t>Kitchen to three bed dwelling</t>
  </si>
  <si>
    <t>Kitchen to two bed dwelling</t>
  </si>
  <si>
    <t>Metal handrails, balustrading, railings and the like</t>
  </si>
  <si>
    <t>K4</t>
  </si>
  <si>
    <t>K5</t>
  </si>
  <si>
    <t>Bathroom to two bed dwelling</t>
  </si>
  <si>
    <t>Bathroom to three bed dwelling</t>
  </si>
  <si>
    <t>B10</t>
  </si>
  <si>
    <t>B11</t>
  </si>
  <si>
    <t>All Roofing Works to be priced in accordance with Appendix 6 - Langley Roof Specification &amp; Recommendations</t>
  </si>
  <si>
    <t>RSTAR1</t>
  </si>
  <si>
    <t>RSTAR2</t>
  </si>
  <si>
    <t>RSTAR3</t>
  </si>
  <si>
    <t>Supply and Install Langley TA-30-C system including underlay and mineralised cap sheet to achieve a 30 year insurance backed guarantee.</t>
  </si>
  <si>
    <t>Strip existing system back to the original asphalt waterproofing and installing a new bitumnious membrane system</t>
  </si>
  <si>
    <t>Roofs 1, 2, 3, Tank Room &amp; Stairwrell Roofs</t>
  </si>
  <si>
    <t xml:space="preserve">Manufacture, supply and install new solid timber (not chipboard or fibreboard) door in new timber frame. Frame to incorporate either hardwood cill/threshold and weather bar or DDA compliant level access threshold, door to be hardwood lipped on all 4 sides, hung on 1.5 pairs of 100mm steel butts with 2 no. hinge security bolts and incorporating as a minimum a concealed door closer, letter plate, inner flap and security cowl, 180 degrees spyhole, numerals to suit address, door security chain and weather board. Door and frame to be fully decorated to any standard BS RAL colour (Resident/Client choice). PAS24:2016 standard. </t>
  </si>
  <si>
    <t>Non Fire Rated Security Doorsets</t>
  </si>
  <si>
    <t xml:space="preserve">Strip existing roof covering and recover with a TA-30-W built up felt system as detailed within the Langley specification including insulation, upstands, termination bars, flashings etc. complete. All works undertaken in accordance with manufactures guidelines and Workmanship &amp; Materials - NBS J41 Reinforced bitumen membrane roof coverings to recieve a 30 year insurance backed guarantee - as per the Langley Specification </t>
  </si>
  <si>
    <t>Roof Works To Main Roofs (ROOF 1, 2 and 3)</t>
  </si>
  <si>
    <t>Tank Rooms &amp; Stairwell Roofs</t>
  </si>
  <si>
    <t>Provisional Sum for any repairs to the Rainwater System if required following survey</t>
  </si>
  <si>
    <t>Bin Store Doors</t>
  </si>
  <si>
    <t xml:space="preserve">Contractor to arrange for a Third Party Accredited Fire Door specialist to report on the fire resisting standard of all bin store doors and provide report to CA for review </t>
  </si>
  <si>
    <t>DSTAR2</t>
  </si>
  <si>
    <t>DSTAR3</t>
  </si>
  <si>
    <t>Communal Walkways &amp; Private Balconies</t>
  </si>
  <si>
    <t>Remove existing coal chute cover and brick-up redundant chute incorporating new brick to match existing</t>
  </si>
  <si>
    <t>Carefully remove and set aside for re-use concrete coping stones to both sides of support where balustrade steel work is rusted</t>
  </si>
  <si>
    <t>Works to Existing Metal Balustrading (Provisional Quantities)</t>
  </si>
  <si>
    <t>CWSTAR1</t>
  </si>
  <si>
    <t>Break out any adhered concete around support post</t>
  </si>
  <si>
    <t>CWSTAR2</t>
  </si>
  <si>
    <t>Shot blast base of support where it is encased in concrete back to bright metal</t>
  </si>
  <si>
    <t>CWSTAR3</t>
  </si>
  <si>
    <t>Note: Decorations included in Decorations</t>
  </si>
  <si>
    <t>Where steel is defective, allow for welding in steel including a new base or 'legs' to match existing design.</t>
  </si>
  <si>
    <t>CWSTAR4</t>
  </si>
  <si>
    <t>COMMUNAL WALKWAYS</t>
  </si>
  <si>
    <t>Provisional Sum for Works to Metal Balustrade and associated Communal Walkways works</t>
  </si>
  <si>
    <t>Fit new coping stones where the existing has been damaged beyond re-use including providing a new cut out around the new steel to match existing</t>
  </si>
  <si>
    <t>CWSTAR5</t>
  </si>
  <si>
    <t>Fill between the newly repaired post and the concrete coping with two pack mortar applied strictly in accordance with manufacturer instructions</t>
  </si>
  <si>
    <t>CWSTAR6</t>
  </si>
  <si>
    <t>Render Repairs</t>
  </si>
  <si>
    <t>Cut out defective areas of render and repair with a suitable external render to match the existing finish. All works to be in accordance with Workmanship &amp; Materials NBS M20 Plastered / Rendered / Roughcast Coatings</t>
  </si>
  <si>
    <t>CWSTAR7</t>
  </si>
  <si>
    <t>CWSTAR8</t>
  </si>
  <si>
    <t>Fabric Repairs</t>
  </si>
  <si>
    <t>FABRIC REPAIRS</t>
  </si>
  <si>
    <t>Cleaning and testing</t>
  </si>
  <si>
    <t>Clean all surfaces of concrete and render to remove all dirt algae, moss, lichens, vegetable growth by Jet Washing Only. Allow for all protection to adjacent properties and areas accessible by the public. (Specification C42/80 and C42/85)</t>
  </si>
  <si>
    <t>To concrete areas generally</t>
  </si>
  <si>
    <t>C1</t>
  </si>
  <si>
    <t>Carry out full hammer test and visual inspection to all areas of concrete (Specification C42/110)</t>
  </si>
  <si>
    <t>C3</t>
  </si>
  <si>
    <t>CONCRETE REPAIRS (SPECIFICATION C42) (Provisional Quantities)</t>
  </si>
  <si>
    <t>CONCRETE WORKS</t>
  </si>
  <si>
    <t>Note: See Provisional Allowance for any works if required</t>
  </si>
  <si>
    <t>WSTAR2</t>
  </si>
  <si>
    <t>Remove and dispose of external roller shutter to F.E.D</t>
  </si>
  <si>
    <t>Repair / Overhaul stairwell crittal windows and timber frames including ease and adjust together with rubbing down,  associated rust treatment, priming and re-decorations (approx 20m x 3m)</t>
  </si>
  <si>
    <t>Provisional Sum for any Window Repairs / Renewals</t>
  </si>
  <si>
    <r>
      <t xml:space="preserve">Paint new blockwork walls with 3 coats masonry paint </t>
    </r>
    <r>
      <rPr>
        <b/>
        <sz val="10"/>
        <rFont val="Verdana"/>
        <family val="2"/>
      </rPr>
      <t>(Provisional Quantities)</t>
    </r>
  </si>
  <si>
    <t>Extra over above for stripping existing masonry / rendered coating</t>
  </si>
  <si>
    <t xml:space="preserve">Overlay existing roof with a TA-30-C felt system to Roof 1, Roof 2 and Roof 3, two tankhouses and two stairwells as detailed in the attached Langley Specification including insulation, upstands, termination bars, flashings etc. complete. All works to be undertaken in accordance with manufacturers guidelines and Workmanship - NBS J41 Reinforced bitumen membrane roof coverings to recieve a 30 year insurance backed guarantee </t>
  </si>
  <si>
    <t>Remove and Replace Brownall Automatic Air Vents 'Type C AE-C' as per attached Brownall Specification. Contractor to allow for any isolation works associated with the replacement of the vents</t>
  </si>
  <si>
    <t>Roof Repairs</t>
  </si>
  <si>
    <t>BALCONY DOOR SETS</t>
  </si>
  <si>
    <t>Ease &amp; Adjust including lubrication of existing doors to render fully operational on completion in accordance with Workmanship &amp; Materials - NBS R12 Drainage</t>
  </si>
  <si>
    <t>FRONT ENTRANCE DOORS</t>
  </si>
  <si>
    <t>Removal &amp; Disposal and Making Good of the Metal Gate Installed across No. 24</t>
  </si>
  <si>
    <t>Install One Fire Door 'keep closed' sign to each side lobby and staircase door</t>
  </si>
  <si>
    <t xml:space="preserve">Install a manual override fail safe to the final exit. Including release button </t>
  </si>
  <si>
    <t>Liaise with the telecom company to remove sounder device located outside Flat 269</t>
  </si>
  <si>
    <t>Remove plastic packers and PU foam around the electrical intake room door and install mineral wool insulation, providing a intumescent mastic over the wool</t>
  </si>
  <si>
    <t>Remove timber access panel doors serving the dry riser and pipework. Install new doors and frame to the dry riser ductwork to provide 30 minute fire resistance</t>
  </si>
  <si>
    <t>Remove existing glazing and install Georgina Wired Glass to fanlight to F.E.D of Flat 255</t>
  </si>
  <si>
    <t>Install one additional sheet of 12.5mm plasterboard to the fanlight of Flats 223 and 224 to provide 30minutes fire resistance, making good and prepare to receive new decoration</t>
  </si>
  <si>
    <t>ELEC4</t>
  </si>
  <si>
    <t>ELEC5</t>
  </si>
  <si>
    <t>C2</t>
  </si>
  <si>
    <t>Nelson Square - Applegarth House</t>
  </si>
  <si>
    <t>Anti-Carbonation Paint Coatings / Elastomeric Coatings</t>
  </si>
  <si>
    <t xml:space="preserve">Prepare all previously coated concrete surfaces in the immediate area of given repair and apply two coats of an anti-carbonation coating feathered into the surrounding painted surface. Colour to match existing unless otherwise instructed. </t>
  </si>
  <si>
    <t>Apply elastomeric coatings concrete repair system as specification M60/170A</t>
  </si>
  <si>
    <t>Areas n.e. 300mm</t>
  </si>
  <si>
    <t>Nelson Square - Vaughan House</t>
  </si>
  <si>
    <t>Nelson Square - Helen Gladstone House</t>
  </si>
  <si>
    <t>Included</t>
  </si>
  <si>
    <r>
      <t xml:space="preserve">Infill around penetrations through walls / ceilings with inumescent mastic - minimum 60 minute fire resistance in accordance with W&amp;M </t>
    </r>
    <r>
      <rPr>
        <b/>
        <sz val="10"/>
        <color theme="1"/>
        <rFont val="Arial"/>
        <family val="2"/>
      </rPr>
      <t>EXTERNAL ONLY</t>
    </r>
  </si>
  <si>
    <r>
      <t xml:space="preserve">Carry out coring to all downpipes including soil and vent pipes and branches and check all connections including cleaning of the gullies </t>
    </r>
    <r>
      <rPr>
        <b/>
        <sz val="10"/>
        <color theme="1"/>
        <rFont val="Arial"/>
        <family val="2"/>
      </rPr>
      <t>SUBJECT TO SURVEY</t>
    </r>
  </si>
  <si>
    <t>VAUGHAN TA - DECORATIONS</t>
  </si>
  <si>
    <t>APPLEGARTH TA - DECORATIONS</t>
  </si>
  <si>
    <t>HELEN GLADSTONE TA - DECORATIONS</t>
  </si>
  <si>
    <t>included in DSTAR2</t>
  </si>
  <si>
    <t>Included in DSTAR2</t>
  </si>
  <si>
    <t xml:space="preserve">Prelims </t>
  </si>
  <si>
    <t>Sub-Total</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</si>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</sst>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_(&quot;$&quot;* \(#,##0.00\);_(&quot;$&quot;* &quot;-&quot;??_);_(@_)"/>
    <numFmt numFmtId="43" formatCode="_(* #,##0.00_);_(* \(#,##0.00\);_(* &quot;-&quot;??_);_(@_)"/>
    <numFmt numFmtId="164" formatCode="&quot;£&quot;#,##0.00;[Red]\-&quot;£&quot;#,##0.00"/>
    <numFmt numFmtId="165" formatCode="_-&quot;£&quot;* #,##0.00_-;\-&quot;£&quot;* #,##0.00_-;_-&quot;£&quot;* &quot;-&quot;??_-;_-@_-"/>
    <numFmt numFmtId="166" formatCode="_-* #,##0.00_-;\-* #,##0.00_-;_-* &quot;-&quot;??_-;_-@_-"/>
    <numFmt numFmtId="167" formatCode="&quot;True&quot;;&quot;True&quot;;&quot;False&quot;"/>
    <numFmt numFmtId="168" formatCode="&quot;Yes&quot;;&quot;Yes&quot;;&quot;No&quot;"/>
    <numFmt numFmtId="169" formatCode="_(&quot;£&quot;* #,##0.00_);_(&quot;£&quot;* \(#,##0.00\);_(&quot;£&quot;* &quot;-&quot;??_);_(@_)"/>
    <numFmt numFmtId="170" formatCode="_-[$€-2]* #,##0.00_-;\-[$€-2]* #,##0.00_-;_-[$€-2]* &quot;-&quot;??_-"/>
    <numFmt numFmtId="171" formatCode="&quot;£&quot;#,##0.00"/>
    <numFmt numFmtId="172" formatCode="_-[$£-809]* #,##0.00_-;\-[$£-809]* #,##0.00_-;_-[$£-809]* &quot;-&quot;??_-;_-@_-"/>
    <numFmt numFmtId="173" formatCode="#,##0.0"/>
  </numFmts>
  <fonts count="52">
    <font>
      <sz val="10"/>
      <color theme="1"/>
      <name val="Verdana"/>
      <family val="2"/>
    </font>
    <font>
      <sz val="10"/>
      <color theme="1"/>
      <name val="Arial"/>
      <family val="2"/>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1"/>
      <color indexed="8"/>
      <name val="Calibri"/>
      <family val="2"/>
    </font>
    <font>
      <sz val="10"/>
      <name val="Arial"/>
      <family val="2"/>
    </font>
    <font>
      <sz val="12"/>
      <name val="CG Times"/>
      <family val="1"/>
    </font>
    <font>
      <sz val="10"/>
      <name val="Verdana"/>
      <family val="2"/>
    </font>
    <font>
      <sz val="12"/>
      <name val="Arial MT"/>
    </font>
    <font>
      <sz val="9"/>
      <name val="Geneva"/>
      <family val="2"/>
    </font>
    <font>
      <sz val="10"/>
      <color indexed="8"/>
      <name val="Arial"/>
      <family val="2"/>
    </font>
    <font>
      <sz val="10"/>
      <color theme="1"/>
      <name val="Arial"/>
      <family val="2"/>
    </font>
    <font>
      <sz val="12"/>
      <color theme="1"/>
      <name val="CG Times"/>
      <family val="2"/>
    </font>
    <font>
      <sz val="10"/>
      <color theme="1"/>
      <name val="Verdana"/>
      <family val="2"/>
    </font>
    <font>
      <sz val="8"/>
      <name val="Verdana"/>
      <family val="2"/>
    </font>
    <font>
      <u/>
      <sz val="10"/>
      <color theme="10"/>
      <name val="Verdana"/>
      <family val="2"/>
    </font>
    <font>
      <u/>
      <sz val="10"/>
      <color theme="11"/>
      <name val="Verdana"/>
      <family val="2"/>
    </font>
    <font>
      <sz val="12"/>
      <color theme="1"/>
      <name val="Calibri"/>
      <family val="2"/>
      <scheme val="minor"/>
    </font>
    <font>
      <sz val="10"/>
      <color rgb="FFFF0000"/>
      <name val="Arial"/>
      <family val="2"/>
    </font>
    <font>
      <b/>
      <sz val="10"/>
      <color theme="1"/>
      <name val="Arial"/>
      <family val="2"/>
    </font>
    <font>
      <b/>
      <sz val="12"/>
      <name val="Arial"/>
      <family val="2"/>
    </font>
    <font>
      <b/>
      <sz val="12"/>
      <color theme="1"/>
      <name val="Arial"/>
      <family val="2"/>
    </font>
    <font>
      <b/>
      <sz val="10"/>
      <name val="Arial"/>
      <family val="2"/>
    </font>
    <font>
      <sz val="10"/>
      <color rgb="FF7030A0"/>
      <name val="Arial"/>
      <family val="2"/>
    </font>
    <font>
      <b/>
      <sz val="12"/>
      <color theme="3" tint="-0.249977111117893"/>
      <name val="Arial"/>
      <family val="2"/>
    </font>
    <font>
      <b/>
      <u/>
      <sz val="10"/>
      <name val="Arial"/>
      <family val="2"/>
    </font>
    <font>
      <strike/>
      <sz val="10"/>
      <color rgb="FFFF0000"/>
      <name val="Arial"/>
      <family val="2"/>
    </font>
    <font>
      <u/>
      <sz val="10"/>
      <name val="Arial"/>
      <family val="2"/>
    </font>
    <font>
      <b/>
      <sz val="11"/>
      <color theme="1"/>
      <name val="Arial"/>
      <family val="2"/>
    </font>
    <font>
      <sz val="12"/>
      <name val="CG Times"/>
    </font>
    <font>
      <b/>
      <sz val="10"/>
      <name val="Verdana"/>
      <family val="2"/>
    </font>
    <font>
      <b/>
      <sz val="10"/>
      <color theme="1"/>
      <name val="Verdana"/>
      <family val="2"/>
    </font>
    <font>
      <sz val="10"/>
      <color rgb="FFFF0000"/>
      <name val="Verdana"/>
      <family val="2"/>
    </font>
    <font>
      <sz val="10"/>
      <name val="Myriad Pro Light"/>
    </font>
    <font>
      <b/>
      <sz val="9"/>
      <color indexed="81"/>
      <name val="Tahoma"/>
      <family val="2"/>
    </font>
    <font>
      <sz val="9"/>
      <color indexed="81"/>
      <name val="Tahoma"/>
      <family val="2"/>
    </font>
    <font>
      <b/>
      <sz val="10"/>
      <color rgb="FF000000"/>
      <name val="Verdana"/>
      <family val="2"/>
    </font>
    <font>
      <sz val="10"/>
      <color rgb="FF000000"/>
      <name val="Verdana"/>
      <family val="2"/>
    </font>
    <font>
      <sz val="10"/>
      <color rgb="FF4A4F54"/>
      <name val="Arial"/>
      <family val="2"/>
    </font>
  </fonts>
  <fills count="9">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rgb="FFD6E3F2"/>
        <bgColor indexed="64"/>
      </patternFill>
    </fill>
    <fill>
      <patternFill patternType="solid">
        <fgColor theme="0" tint="-0.14996795556505021"/>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s>
  <borders count="21">
    <border>
      <left/>
      <right/>
      <top/>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n">
        <color auto="1"/>
      </bottom>
      <diagonal/>
    </border>
    <border>
      <left/>
      <right/>
      <top style="thin">
        <color auto="1"/>
      </top>
      <bottom style="thin">
        <color auto="1"/>
      </bottom>
      <diagonal/>
    </border>
    <border>
      <left/>
      <right/>
      <top style="thin">
        <color auto="1"/>
      </top>
      <bottom/>
      <diagonal/>
    </border>
    <border>
      <left style="thin">
        <color auto="1"/>
      </left>
      <right style="thin">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thin">
        <color auto="1"/>
      </left>
      <right/>
      <top/>
      <bottom/>
      <diagonal/>
    </border>
    <border>
      <left/>
      <right style="thin">
        <color indexed="64"/>
      </right>
      <top style="thin">
        <color auto="1"/>
      </top>
      <bottom style="double">
        <color auto="1"/>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bottom style="double">
        <color auto="1"/>
      </bottom>
      <diagonal/>
    </border>
    <border>
      <left style="thin">
        <color auto="1"/>
      </left>
      <right/>
      <top/>
      <bottom style="double">
        <color auto="1"/>
      </bottom>
      <diagonal/>
    </border>
    <border>
      <left/>
      <right style="thin">
        <color indexed="64"/>
      </right>
      <top/>
      <bottom style="double">
        <color auto="1"/>
      </bottom>
      <diagonal/>
    </border>
    <border>
      <left style="thin">
        <color auto="1"/>
      </left>
      <right/>
      <top/>
      <bottom style="thin">
        <color auto="1"/>
      </bottom>
      <diagonal/>
    </border>
  </borders>
  <cellStyleXfs count="4942">
    <xf numFmtId="0" fontId="0" fillId="0" borderId="0"/>
    <xf numFmtId="0" fontId="16" fillId="0" borderId="0"/>
    <xf numFmtId="165" fontId="16" fillId="0" borderId="0" applyFont="0" applyFill="0" applyBorder="0" applyAlignment="0" applyProtection="0"/>
    <xf numFmtId="9" fontId="16" fillId="0" borderId="0" applyFont="0" applyFill="0" applyBorder="0" applyAlignment="0" applyProtection="0"/>
    <xf numFmtId="166" fontId="16" fillId="0" borderId="0" applyFont="0" applyFill="0" applyBorder="0" applyAlignment="0" applyProtection="0"/>
    <xf numFmtId="0" fontId="18" fillId="0" borderId="0"/>
    <xf numFmtId="167" fontId="18" fillId="0" borderId="0" applyFont="0" applyFill="0" applyBorder="0" applyAlignment="0" applyProtection="0"/>
    <xf numFmtId="168" fontId="18" fillId="0" borderId="0" applyFont="0" applyFill="0" applyBorder="0" applyAlignment="0" applyProtection="0"/>
    <xf numFmtId="165" fontId="17" fillId="0" borderId="0" applyFont="0" applyFill="0" applyBorder="0" applyAlignment="0" applyProtection="0"/>
    <xf numFmtId="169" fontId="18" fillId="0" borderId="0" applyFont="0" applyFill="0" applyBorder="0" applyAlignment="0" applyProtection="0"/>
    <xf numFmtId="166" fontId="18" fillId="0" borderId="0" applyFont="0" applyFill="0" applyBorder="0" applyAlignment="0" applyProtection="0"/>
    <xf numFmtId="43"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7" fontId="18" fillId="0" borderId="0" applyFont="0" applyFill="0" applyBorder="0" applyAlignment="0" applyProtection="0"/>
    <xf numFmtId="166" fontId="17" fillId="0" borderId="0" applyFont="0" applyFill="0" applyBorder="0" applyAlignment="0" applyProtection="0"/>
    <xf numFmtId="167"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9"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9"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8"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8"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8"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8"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8"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9" fillId="0" borderId="0" applyFont="0" applyFill="0" applyBorder="0" applyAlignment="0" applyProtection="0"/>
    <xf numFmtId="170" fontId="21" fillId="0" borderId="0" applyFont="0" applyFill="0" applyBorder="0" applyAlignment="0" applyProtection="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8" fillId="0" borderId="0"/>
    <xf numFmtId="0" fontId="18" fillId="0" borderId="0"/>
    <xf numFmtId="0" fontId="18" fillId="0" borderId="0"/>
    <xf numFmtId="0" fontId="18" fillId="0" borderId="0"/>
    <xf numFmtId="0" fontId="18"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2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4"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3" fillId="0" borderId="0"/>
    <xf numFmtId="0" fontId="16" fillId="0" borderId="0"/>
    <xf numFmtId="0" fontId="18" fillId="0" borderId="0"/>
    <xf numFmtId="0" fontId="18"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2" fillId="0" borderId="0"/>
    <xf numFmtId="0" fontId="18" fillId="0" borderId="0"/>
    <xf numFmtId="0" fontId="18" fillId="0" borderId="0"/>
    <xf numFmtId="0" fontId="18" fillId="0" borderId="0"/>
    <xf numFmtId="0" fontId="18" fillId="0" borderId="0"/>
    <xf numFmtId="0" fontId="18"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8"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8" fillId="0" borderId="0"/>
    <xf numFmtId="0" fontId="18" fillId="0" borderId="0"/>
    <xf numFmtId="0" fontId="18" fillId="0" borderId="0"/>
    <xf numFmtId="0" fontId="18"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8" fillId="0" borderId="0"/>
    <xf numFmtId="0" fontId="16"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8" fillId="0" borderId="0"/>
    <xf numFmtId="0" fontId="18" fillId="0" borderId="0"/>
    <xf numFmtId="0" fontId="18" fillId="0" borderId="0"/>
    <xf numFmtId="0" fontId="18" fillId="0" borderId="0"/>
    <xf numFmtId="0" fontId="18"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7" fillId="0" borderId="0" applyFont="0" applyFill="0" applyBorder="0" applyAlignment="0" applyProtection="0"/>
    <xf numFmtId="9" fontId="18" fillId="0" borderId="0" applyFont="0" applyFill="0" applyBorder="0" applyAlignment="0" applyProtection="0"/>
    <xf numFmtId="9" fontId="17" fillId="0" borderId="0" applyFont="0" applyFill="0" applyBorder="0" applyAlignment="0" applyProtection="0"/>
    <xf numFmtId="9" fontId="1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8" fillId="0" borderId="0" applyFont="0" applyFill="0" applyBorder="0" applyAlignment="0" applyProtection="0"/>
    <xf numFmtId="9" fontId="22" fillId="0" borderId="0" applyFont="0" applyFill="0" applyBorder="0" applyAlignment="0" applyProtection="0"/>
    <xf numFmtId="9" fontId="1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8" fillId="0" borderId="0" applyFont="0" applyFill="0" applyBorder="0" applyAlignment="0" applyProtection="0"/>
    <xf numFmtId="166" fontId="18" fillId="0" borderId="0" applyFont="0" applyFill="0" applyBorder="0" applyAlignment="0" applyProtection="0"/>
    <xf numFmtId="168" fontId="18" fillId="0" borderId="0" applyFont="0" applyFill="0" applyBorder="0" applyAlignment="0" applyProtection="0"/>
    <xf numFmtId="165" fontId="18" fillId="0" borderId="0" applyFont="0" applyFill="0" applyBorder="0" applyAlignment="0" applyProtection="0"/>
    <xf numFmtId="169" fontId="18" fillId="0" borderId="0" applyFont="0" applyFill="0" applyBorder="0" applyAlignment="0" applyProtection="0"/>
    <xf numFmtId="0" fontId="18" fillId="0" borderId="0"/>
    <xf numFmtId="0" fontId="18" fillId="0" borderId="0"/>
    <xf numFmtId="0" fontId="18" fillId="0" borderId="0"/>
    <xf numFmtId="166" fontId="18" fillId="0" borderId="0" applyFont="0" applyFill="0" applyBorder="0" applyAlignment="0" applyProtection="0"/>
    <xf numFmtId="166" fontId="16" fillId="0" borderId="0" applyFont="0" applyFill="0" applyBorder="0" applyAlignment="0" applyProtection="0"/>
    <xf numFmtId="165" fontId="18" fillId="0" borderId="0" applyFont="0" applyFill="0" applyBorder="0" applyAlignment="0" applyProtection="0"/>
    <xf numFmtId="165" fontId="16"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5"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6" fillId="0" borderId="0" applyFont="0" applyFill="0" applyBorder="0" applyAlignment="0" applyProtection="0"/>
    <xf numFmtId="166" fontId="18" fillId="0" borderId="0" applyFont="0" applyFill="0" applyBorder="0" applyAlignment="0" applyProtection="0"/>
    <xf numFmtId="0" fontId="22" fillId="0" borderId="0"/>
    <xf numFmtId="9" fontId="22" fillId="0" borderId="0" applyFont="0" applyFill="0" applyBorder="0" applyAlignment="0" applyProtection="0"/>
    <xf numFmtId="166"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25" fillId="0" borderId="0"/>
    <xf numFmtId="0" fontId="16" fillId="0" borderId="0"/>
    <xf numFmtId="0" fontId="22" fillId="0" borderId="0"/>
    <xf numFmtId="0" fontId="22"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8"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66" fontId="18" fillId="0" borderId="0" applyFont="0" applyFill="0" applyBorder="0" applyAlignment="0" applyProtection="0"/>
    <xf numFmtId="0" fontId="16" fillId="0" borderId="0"/>
    <xf numFmtId="166" fontId="26" fillId="0" borderId="0" applyFon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165" fontId="26" fillId="0" borderId="0" applyFont="0" applyFill="0" applyBorder="0" applyAlignment="0" applyProtection="0"/>
    <xf numFmtId="165" fontId="16" fillId="0" borderId="0" applyFont="0" applyFill="0" applyBorder="0" applyAlignment="0" applyProtection="0"/>
    <xf numFmtId="166" fontId="16"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9"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9"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18" fillId="0" borderId="0" applyFont="0" applyFill="0" applyBorder="0" applyAlignment="0" applyProtection="0"/>
    <xf numFmtId="166" fontId="16" fillId="0" borderId="0" applyFont="0" applyFill="0" applyBorder="0" applyAlignment="0" applyProtection="0"/>
    <xf numFmtId="165" fontId="18" fillId="0" borderId="0" applyFont="0" applyFill="0" applyBorder="0" applyAlignment="0" applyProtection="0"/>
    <xf numFmtId="165" fontId="16"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5"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6"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6"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0" fontId="16" fillId="0" borderId="0"/>
    <xf numFmtId="0" fontId="30" fillId="0" borderId="0"/>
    <xf numFmtId="9" fontId="16" fillId="0" borderId="0" applyFont="0" applyFill="0" applyBorder="0" applyAlignment="0" applyProtection="0"/>
    <xf numFmtId="0" fontId="16" fillId="0" borderId="0"/>
    <xf numFmtId="0" fontId="26" fillId="0" borderId="0"/>
    <xf numFmtId="166" fontId="26" fillId="0" borderId="0" applyFont="0" applyFill="0" applyBorder="0" applyAlignment="0" applyProtection="0"/>
    <xf numFmtId="0" fontId="26" fillId="0" borderId="0"/>
    <xf numFmtId="0" fontId="18" fillId="0" borderId="0"/>
    <xf numFmtId="0" fontId="26" fillId="0" borderId="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5" fontId="16" fillId="0" borderId="0" applyFont="0" applyFill="0" applyBorder="0" applyAlignment="0" applyProtection="0"/>
    <xf numFmtId="166"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5" fontId="18" fillId="0" borderId="0" applyFont="0" applyFill="0" applyBorder="0" applyAlignment="0" applyProtection="0"/>
    <xf numFmtId="166" fontId="17"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6"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26"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6"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6" fontId="17" fillId="0" borderId="0" applyFont="0" applyFill="0" applyBorder="0" applyAlignment="0" applyProtection="0"/>
    <xf numFmtId="165" fontId="17" fillId="0" borderId="0" applyFont="0" applyFill="0" applyBorder="0" applyAlignment="0" applyProtection="0"/>
    <xf numFmtId="166"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18" fillId="0" borderId="0" applyFont="0" applyFill="0" applyBorder="0" applyAlignment="0" applyProtection="0"/>
    <xf numFmtId="165" fontId="16"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6" fontId="18" fillId="0" borderId="0" applyFont="0" applyFill="0" applyBorder="0" applyAlignment="0" applyProtection="0"/>
    <xf numFmtId="165" fontId="26"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17" fillId="0" borderId="0" applyFont="0" applyFill="0" applyBorder="0" applyAlignment="0" applyProtection="0"/>
    <xf numFmtId="165" fontId="18" fillId="0" borderId="0" applyFont="0" applyFill="0" applyBorder="0" applyAlignment="0" applyProtection="0"/>
    <xf numFmtId="165" fontId="26"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6"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2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6"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6" fillId="0" borderId="0" applyFont="0" applyFill="0" applyBorder="0" applyAlignment="0" applyProtection="0"/>
    <xf numFmtId="165" fontId="18" fillId="0" borderId="0" applyFont="0" applyFill="0" applyBorder="0" applyAlignment="0" applyProtection="0"/>
    <xf numFmtId="166" fontId="17"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5" fontId="18" fillId="0" borderId="0" applyFont="0" applyFill="0" applyBorder="0" applyAlignment="0" applyProtection="0"/>
    <xf numFmtId="166"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6" fontId="18"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6"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6" fontId="17"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6"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6"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6"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6" fontId="17" fillId="0" borderId="0" applyFont="0" applyFill="0" applyBorder="0" applyAlignment="0" applyProtection="0"/>
    <xf numFmtId="165" fontId="17" fillId="0" borderId="0" applyFont="0" applyFill="0" applyBorder="0" applyAlignment="0" applyProtection="0"/>
    <xf numFmtId="165" fontId="16" fillId="0" borderId="0" applyFont="0" applyFill="0" applyBorder="0" applyAlignment="0" applyProtection="0"/>
    <xf numFmtId="166" fontId="17"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6"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6"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6"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17" fillId="0" borderId="0" applyFont="0" applyFill="0" applyBorder="0" applyAlignment="0" applyProtection="0"/>
    <xf numFmtId="165" fontId="17" fillId="0" borderId="0" applyFont="0" applyFill="0" applyBorder="0" applyAlignment="0" applyProtection="0"/>
    <xf numFmtId="166"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6"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17" fillId="0" borderId="0" applyFont="0" applyFill="0" applyBorder="0" applyAlignment="0" applyProtection="0"/>
    <xf numFmtId="166" fontId="18" fillId="0" borderId="0" applyFont="0" applyFill="0" applyBorder="0" applyAlignment="0" applyProtection="0"/>
    <xf numFmtId="165" fontId="17" fillId="0" borderId="0" applyFont="0" applyFill="0" applyBorder="0" applyAlignment="0" applyProtection="0"/>
    <xf numFmtId="165" fontId="16" fillId="0" borderId="0" applyFont="0" applyFill="0" applyBorder="0" applyAlignment="0" applyProtection="0"/>
    <xf numFmtId="165" fontId="17" fillId="0" borderId="0" applyFont="0" applyFill="0" applyBorder="0" applyAlignment="0" applyProtection="0"/>
    <xf numFmtId="166"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6" fillId="0" borderId="0" applyFont="0" applyFill="0" applyBorder="0" applyAlignment="0" applyProtection="0"/>
    <xf numFmtId="165" fontId="17" fillId="0" borderId="0" applyFont="0" applyFill="0" applyBorder="0" applyAlignment="0" applyProtection="0"/>
    <xf numFmtId="165" fontId="16"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6"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6" fontId="17" fillId="0" borderId="0" applyFont="0" applyFill="0" applyBorder="0" applyAlignment="0" applyProtection="0"/>
    <xf numFmtId="165" fontId="18" fillId="0" borderId="0" applyFont="0" applyFill="0" applyBorder="0" applyAlignment="0" applyProtection="0"/>
    <xf numFmtId="166"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6"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6"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6" fontId="18"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6" fontId="18" fillId="0" borderId="0" applyFont="0" applyFill="0" applyBorder="0" applyAlignment="0" applyProtection="0"/>
    <xf numFmtId="165" fontId="18" fillId="0" borderId="0" applyFont="0" applyFill="0" applyBorder="0" applyAlignment="0" applyProtection="0"/>
    <xf numFmtId="165" fontId="17" fillId="0" borderId="0" applyFont="0" applyFill="0" applyBorder="0" applyAlignment="0" applyProtection="0"/>
    <xf numFmtId="165" fontId="18" fillId="0" borderId="0" applyFont="0" applyFill="0" applyBorder="0" applyAlignment="0" applyProtection="0"/>
    <xf numFmtId="166" fontId="17" fillId="0" borderId="0" applyFont="0" applyFill="0" applyBorder="0" applyAlignment="0" applyProtection="0"/>
    <xf numFmtId="165" fontId="18" fillId="0" borderId="0" applyFont="0" applyFill="0" applyBorder="0" applyAlignment="0" applyProtection="0"/>
    <xf numFmtId="0" fontId="42" fillId="0" borderId="0"/>
    <xf numFmtId="0" fontId="8" fillId="0" borderId="0"/>
    <xf numFmtId="166" fontId="8" fillId="0" borderId="0" applyFont="0" applyFill="0" applyBorder="0" applyAlignment="0" applyProtection="0"/>
    <xf numFmtId="0" fontId="3" fillId="0" borderId="0"/>
    <xf numFmtId="165" fontId="26"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0" fontId="2" fillId="0" borderId="0"/>
  </cellStyleXfs>
  <cellXfs count="845">
    <xf numFmtId="0" fontId="0" fillId="0" borderId="0" xfId="0"/>
    <xf numFmtId="0" fontId="33" fillId="0" borderId="0" xfId="0" applyFont="1" applyProtection="1">
      <protection locked="0"/>
    </xf>
    <xf numFmtId="0" fontId="15" fillId="0" borderId="0" xfId="0" applyFont="1" applyAlignment="1" applyProtection="1">
      <alignment horizontal="center" vertical="center"/>
      <protection locked="0"/>
    </xf>
    <xf numFmtId="4" fontId="15" fillId="0" borderId="0" xfId="0" applyNumberFormat="1" applyFont="1" applyAlignment="1" applyProtection="1">
      <alignment horizontal="center" vertical="center"/>
      <protection locked="0"/>
    </xf>
    <xf numFmtId="0" fontId="15" fillId="0" borderId="0" xfId="0" applyFont="1" applyProtection="1">
      <protection locked="0"/>
    </xf>
    <xf numFmtId="0" fontId="32" fillId="3" borderId="2" xfId="3626" applyFont="1" applyFill="1" applyBorder="1" applyAlignment="1" applyProtection="1">
      <alignment horizontal="center" vertical="center" wrapText="1"/>
    </xf>
    <xf numFmtId="3" fontId="32" fillId="3" borderId="2" xfId="3626" applyNumberFormat="1" applyFont="1" applyFill="1" applyBorder="1" applyAlignment="1" applyProtection="1">
      <alignment horizontal="center" vertical="center"/>
    </xf>
    <xf numFmtId="2" fontId="32" fillId="3" borderId="2" xfId="3626" applyNumberFormat="1" applyFont="1" applyFill="1" applyBorder="1" applyAlignment="1" applyProtection="1">
      <alignment horizontal="center" vertical="center"/>
      <protection locked="0"/>
    </xf>
    <xf numFmtId="4" fontId="32" fillId="3" borderId="2" xfId="3626" applyNumberFormat="1" applyFont="1" applyFill="1" applyBorder="1" applyAlignment="1" applyProtection="1">
      <alignment horizontal="center" vertical="center"/>
      <protection locked="0"/>
    </xf>
    <xf numFmtId="0" fontId="32" fillId="3" borderId="3" xfId="3626" applyFont="1" applyFill="1" applyBorder="1" applyAlignment="1" applyProtection="1">
      <alignment wrapText="1"/>
    </xf>
    <xf numFmtId="2" fontId="18" fillId="3" borderId="2" xfId="3626" applyNumberFormat="1" applyFont="1" applyFill="1" applyBorder="1" applyAlignment="1" applyProtection="1">
      <alignment horizontal="center" vertical="center"/>
    </xf>
    <xf numFmtId="2" fontId="18" fillId="3" borderId="2" xfId="3626" applyNumberFormat="1" applyFont="1" applyFill="1" applyBorder="1" applyAlignment="1" applyProtection="1">
      <alignment horizontal="center" vertical="center"/>
      <protection locked="0"/>
    </xf>
    <xf numFmtId="4" fontId="18" fillId="3" borderId="2" xfId="3626" applyNumberFormat="1" applyFont="1" applyFill="1" applyBorder="1" applyAlignment="1" applyProtection="1">
      <alignment horizontal="center" vertical="center"/>
      <protection locked="0"/>
    </xf>
    <xf numFmtId="0" fontId="15" fillId="6" borderId="2" xfId="0" applyFont="1" applyFill="1" applyBorder="1" applyAlignment="1" applyProtection="1">
      <alignment wrapText="1"/>
    </xf>
    <xf numFmtId="0" fontId="15" fillId="6" borderId="2" xfId="0" applyFont="1" applyFill="1" applyBorder="1" applyAlignment="1" applyProtection="1">
      <alignment horizontal="center" vertical="center"/>
    </xf>
    <xf numFmtId="0" fontId="15" fillId="6" borderId="2" xfId="0" applyFont="1" applyFill="1" applyBorder="1" applyAlignment="1" applyProtection="1">
      <alignment horizontal="center" vertical="center"/>
      <protection locked="0"/>
    </xf>
    <xf numFmtId="4" fontId="15" fillId="6" borderId="2" xfId="0" applyNumberFormat="1" applyFont="1" applyFill="1" applyBorder="1" applyAlignment="1" applyProtection="1">
      <alignment horizontal="center" vertical="center"/>
      <protection locked="0"/>
    </xf>
    <xf numFmtId="0" fontId="18" fillId="6" borderId="2" xfId="0" applyFont="1" applyFill="1" applyBorder="1" applyAlignment="1" applyProtection="1">
      <alignment wrapText="1"/>
    </xf>
    <xf numFmtId="166" fontId="15" fillId="6" borderId="2" xfId="3257" applyFont="1" applyFill="1" applyBorder="1" applyAlignment="1" applyProtection="1">
      <alignment horizontal="center" vertical="center"/>
      <protection locked="0"/>
    </xf>
    <xf numFmtId="0" fontId="15" fillId="0" borderId="2" xfId="0" applyFont="1" applyBorder="1" applyAlignment="1" applyProtection="1">
      <alignment horizontal="center" vertical="center"/>
    </xf>
    <xf numFmtId="0" fontId="15" fillId="0" borderId="2" xfId="0" applyFont="1" applyBorder="1" applyAlignment="1" applyProtection="1">
      <alignment horizontal="center" vertical="center"/>
      <protection locked="0"/>
    </xf>
    <xf numFmtId="166" fontId="15" fillId="0" borderId="2" xfId="3257" applyFont="1" applyBorder="1" applyAlignment="1" applyProtection="1">
      <alignment horizontal="center" vertical="center"/>
      <protection locked="0"/>
    </xf>
    <xf numFmtId="0" fontId="15" fillId="7" borderId="0" xfId="0" applyFont="1" applyFill="1" applyProtection="1">
      <protection locked="0"/>
    </xf>
    <xf numFmtId="172" fontId="15" fillId="0" borderId="0" xfId="0" applyNumberFormat="1" applyFont="1" applyProtection="1">
      <protection locked="0"/>
    </xf>
    <xf numFmtId="0" fontId="15" fillId="0" borderId="11" xfId="0" applyFont="1" applyBorder="1" applyAlignment="1" applyProtection="1">
      <alignment wrapText="1"/>
      <protection locked="0"/>
    </xf>
    <xf numFmtId="0" fontId="15" fillId="0" borderId="11" xfId="0" applyFont="1" applyBorder="1" applyAlignment="1" applyProtection="1">
      <alignment horizontal="center" vertical="center"/>
      <protection locked="0"/>
    </xf>
    <xf numFmtId="166" fontId="15" fillId="0" borderId="11" xfId="3257" applyFont="1" applyBorder="1" applyAlignment="1" applyProtection="1">
      <alignment horizontal="center" vertical="center"/>
      <protection locked="0"/>
    </xf>
    <xf numFmtId="0" fontId="15" fillId="0" borderId="13" xfId="0" applyFont="1" applyBorder="1" applyProtection="1">
      <protection locked="0"/>
    </xf>
    <xf numFmtId="0" fontId="32" fillId="3" borderId="3" xfId="3626" applyFont="1" applyFill="1" applyBorder="1" applyAlignment="1" applyProtection="1">
      <alignment horizontal="left" vertical="center" wrapText="1"/>
    </xf>
    <xf numFmtId="0" fontId="34" fillId="0" borderId="0" xfId="0" applyFont="1" applyAlignment="1" applyProtection="1">
      <alignment vertical="center" wrapText="1"/>
      <protection locked="0"/>
    </xf>
    <xf numFmtId="0" fontId="15" fillId="0" borderId="0" xfId="0" applyFont="1" applyAlignment="1" applyProtection="1">
      <alignment vertical="center"/>
      <protection locked="0"/>
    </xf>
    <xf numFmtId="166" fontId="15" fillId="0" borderId="0" xfId="3257" applyFont="1" applyAlignment="1" applyProtection="1">
      <alignment vertical="center"/>
      <protection locked="0"/>
    </xf>
    <xf numFmtId="0" fontId="32" fillId="5" borderId="3" xfId="321" applyFont="1" applyFill="1" applyBorder="1" applyAlignment="1" applyProtection="1">
      <alignment horizontal="center" vertical="center" wrapText="1"/>
    </xf>
    <xf numFmtId="0" fontId="32" fillId="3" borderId="2" xfId="0" applyFont="1" applyFill="1" applyBorder="1" applyAlignment="1" applyProtection="1">
      <alignment horizontal="center" vertical="center"/>
    </xf>
    <xf numFmtId="166" fontId="32" fillId="3" borderId="2" xfId="3257" applyFont="1" applyFill="1" applyBorder="1" applyAlignment="1" applyProtection="1">
      <alignment horizontal="center" vertical="center"/>
      <protection locked="0"/>
    </xf>
    <xf numFmtId="0" fontId="32" fillId="3" borderId="2" xfId="321" applyFont="1" applyFill="1" applyBorder="1" applyAlignment="1" applyProtection="1">
      <alignment vertical="center" wrapText="1"/>
    </xf>
    <xf numFmtId="0" fontId="15" fillId="5" borderId="2" xfId="0" applyFont="1" applyFill="1" applyBorder="1" applyAlignment="1" applyProtection="1">
      <alignment horizontal="center" vertical="center"/>
    </xf>
    <xf numFmtId="3" fontId="15" fillId="5" borderId="2" xfId="0" applyNumberFormat="1" applyFont="1" applyFill="1" applyBorder="1" applyAlignment="1" applyProtection="1">
      <alignment horizontal="center" vertical="center"/>
    </xf>
    <xf numFmtId="166" fontId="15" fillId="5" borderId="2" xfId="3257" applyFont="1" applyFill="1" applyBorder="1" applyAlignment="1" applyProtection="1">
      <alignment vertical="center"/>
      <protection locked="0"/>
    </xf>
    <xf numFmtId="0" fontId="15" fillId="0" borderId="2" xfId="0" applyFont="1" applyBorder="1" applyAlignment="1" applyProtection="1">
      <alignment vertical="center" wrapText="1"/>
    </xf>
    <xf numFmtId="0" fontId="15" fillId="0" borderId="2" xfId="0" applyFont="1" applyFill="1" applyBorder="1" applyAlignment="1" applyProtection="1">
      <alignment horizontal="center" vertical="center"/>
    </xf>
    <xf numFmtId="166" fontId="15" fillId="0" borderId="2" xfId="3257" applyFont="1" applyFill="1" applyBorder="1" applyAlignment="1" applyProtection="1">
      <alignment vertical="center"/>
      <protection locked="0"/>
    </xf>
    <xf numFmtId="0" fontId="32" fillId="0" borderId="2" xfId="0" applyFont="1" applyBorder="1" applyAlignment="1" applyProtection="1">
      <alignment vertical="center" wrapText="1"/>
    </xf>
    <xf numFmtId="164" fontId="15" fillId="0" borderId="0" xfId="0" applyNumberFormat="1" applyFont="1" applyAlignment="1" applyProtection="1">
      <alignment vertical="center"/>
      <protection locked="0"/>
    </xf>
    <xf numFmtId="0" fontId="15" fillId="0" borderId="11" xfId="0" applyFont="1" applyBorder="1" applyAlignment="1" applyProtection="1">
      <alignment vertical="center" wrapText="1"/>
      <protection locked="0"/>
    </xf>
    <xf numFmtId="0" fontId="15" fillId="0" borderId="0" xfId="0" applyFont="1" applyAlignment="1" applyProtection="1">
      <alignment vertical="center" wrapText="1"/>
      <protection locked="0"/>
    </xf>
    <xf numFmtId="164" fontId="15" fillId="0" borderId="0" xfId="3257" applyNumberFormat="1" applyFont="1" applyAlignment="1" applyProtection="1">
      <alignment vertical="center"/>
      <protection locked="0"/>
    </xf>
    <xf numFmtId="0" fontId="34" fillId="0" borderId="0" xfId="0" applyFont="1" applyAlignment="1" applyProtection="1">
      <alignment wrapText="1"/>
    </xf>
    <xf numFmtId="166" fontId="15" fillId="0" borderId="0" xfId="0" applyNumberFormat="1" applyFont="1" applyAlignment="1" applyProtection="1">
      <alignment horizontal="right" vertical="center"/>
      <protection locked="0"/>
    </xf>
    <xf numFmtId="166" fontId="15" fillId="0" borderId="0" xfId="3257" applyNumberFormat="1" applyFont="1" applyAlignment="1" applyProtection="1">
      <alignment horizontal="center" vertical="center"/>
      <protection locked="0"/>
    </xf>
    <xf numFmtId="0" fontId="33" fillId="0" borderId="0" xfId="0" applyFont="1" applyProtection="1"/>
    <xf numFmtId="166" fontId="32" fillId="3" borderId="2" xfId="321" applyNumberFormat="1" applyFont="1" applyFill="1" applyBorder="1" applyAlignment="1" applyProtection="1">
      <alignment horizontal="right" vertical="center"/>
      <protection locked="0"/>
    </xf>
    <xf numFmtId="166" fontId="32" fillId="3" borderId="2" xfId="3257" applyNumberFormat="1" applyFont="1" applyFill="1" applyBorder="1" applyAlignment="1" applyProtection="1">
      <alignment horizontal="center" vertical="center"/>
      <protection locked="0"/>
    </xf>
    <xf numFmtId="0" fontId="15" fillId="0" borderId="2" xfId="0" applyFont="1" applyBorder="1" applyAlignment="1" applyProtection="1">
      <alignment wrapText="1"/>
    </xf>
    <xf numFmtId="3" fontId="15" fillId="0" borderId="2" xfId="0" applyNumberFormat="1" applyFont="1" applyBorder="1" applyAlignment="1" applyProtection="1">
      <alignment horizontal="center"/>
    </xf>
    <xf numFmtId="166" fontId="15" fillId="0" borderId="2" xfId="0" applyNumberFormat="1" applyFont="1" applyBorder="1" applyAlignment="1" applyProtection="1">
      <alignment horizontal="right" vertical="center"/>
      <protection locked="0"/>
    </xf>
    <xf numFmtId="166" fontId="15" fillId="0" borderId="2" xfId="3257" applyNumberFormat="1" applyFont="1" applyBorder="1" applyAlignment="1" applyProtection="1">
      <alignment horizontal="center" vertical="center"/>
      <protection locked="0"/>
    </xf>
    <xf numFmtId="0" fontId="35" fillId="0" borderId="2" xfId="0" applyFont="1" applyBorder="1" applyAlignment="1" applyProtection="1">
      <alignment wrapText="1"/>
    </xf>
    <xf numFmtId="0" fontId="15" fillId="0" borderId="2" xfId="0" applyFont="1" applyBorder="1" applyProtection="1">
      <protection locked="0"/>
    </xf>
    <xf numFmtId="0" fontId="15" fillId="0" borderId="11" xfId="0" applyFont="1" applyBorder="1" applyProtection="1">
      <protection locked="0"/>
    </xf>
    <xf numFmtId="0" fontId="15" fillId="0" borderId="11" xfId="0" applyFont="1" applyBorder="1" applyAlignment="1" applyProtection="1">
      <alignment horizontal="center"/>
      <protection locked="0"/>
    </xf>
    <xf numFmtId="166" fontId="15" fillId="0" borderId="11" xfId="0" applyNumberFormat="1" applyFont="1" applyBorder="1" applyProtection="1">
      <protection locked="0"/>
    </xf>
    <xf numFmtId="0" fontId="15" fillId="0" borderId="0" xfId="0" applyFont="1" applyAlignment="1" applyProtection="1">
      <alignment wrapText="1"/>
      <protection locked="0"/>
    </xf>
    <xf numFmtId="0" fontId="15" fillId="0" borderId="0" xfId="0" applyFont="1" applyProtection="1"/>
    <xf numFmtId="0" fontId="15" fillId="0" borderId="0" xfId="0" applyFont="1" applyAlignment="1" applyProtection="1">
      <alignment horizontal="center"/>
    </xf>
    <xf numFmtId="166" fontId="15" fillId="0" borderId="0" xfId="3257" applyFont="1" applyProtection="1">
      <protection locked="0"/>
    </xf>
    <xf numFmtId="0" fontId="32" fillId="3" borderId="3" xfId="321" applyFont="1" applyFill="1" applyBorder="1" applyAlignment="1" applyProtection="1">
      <alignment horizontal="left" wrapText="1"/>
    </xf>
    <xf numFmtId="0" fontId="15" fillId="5" borderId="1" xfId="0" applyFont="1" applyFill="1" applyBorder="1" applyAlignment="1" applyProtection="1">
      <alignment horizontal="center"/>
    </xf>
    <xf numFmtId="0" fontId="32" fillId="3" borderId="5" xfId="321" applyFont="1" applyFill="1" applyBorder="1" applyAlignment="1" applyProtection="1">
      <alignment wrapText="1"/>
    </xf>
    <xf numFmtId="0" fontId="15" fillId="5" borderId="5" xfId="0" applyFont="1" applyFill="1" applyBorder="1" applyProtection="1"/>
    <xf numFmtId="0" fontId="15" fillId="5" borderId="5" xfId="0" applyFont="1" applyFill="1" applyBorder="1" applyAlignment="1" applyProtection="1">
      <alignment horizontal="center"/>
    </xf>
    <xf numFmtId="2" fontId="15" fillId="5" borderId="5" xfId="0" applyNumberFormat="1" applyFont="1" applyFill="1" applyBorder="1" applyAlignment="1" applyProtection="1">
      <alignment horizontal="center"/>
    </xf>
    <xf numFmtId="166" fontId="15" fillId="5" borderId="5" xfId="3257" applyFont="1" applyFill="1" applyBorder="1" applyProtection="1">
      <protection locked="0"/>
    </xf>
    <xf numFmtId="0" fontId="32" fillId="6" borderId="5" xfId="321" applyFont="1" applyFill="1" applyBorder="1" applyAlignment="1" applyProtection="1">
      <alignment wrapText="1"/>
    </xf>
    <xf numFmtId="0" fontId="15" fillId="6" borderId="5" xfId="0" applyFont="1" applyFill="1" applyBorder="1" applyProtection="1"/>
    <xf numFmtId="0" fontId="15" fillId="6" borderId="5" xfId="0" applyFont="1" applyFill="1" applyBorder="1" applyAlignment="1" applyProtection="1">
      <alignment horizontal="center"/>
    </xf>
    <xf numFmtId="2" fontId="15" fillId="6" borderId="5" xfId="0" applyNumberFormat="1" applyFont="1" applyFill="1" applyBorder="1" applyAlignment="1" applyProtection="1">
      <alignment horizontal="center"/>
    </xf>
    <xf numFmtId="166" fontId="15" fillId="6" borderId="5" xfId="3257" applyFont="1" applyFill="1" applyBorder="1" applyProtection="1">
      <protection locked="0"/>
    </xf>
    <xf numFmtId="0" fontId="32" fillId="0" borderId="2" xfId="321" applyFont="1" applyBorder="1" applyAlignment="1" applyProtection="1">
      <alignment wrapText="1"/>
    </xf>
    <xf numFmtId="0" fontId="15" fillId="0" borderId="2" xfId="0" applyFont="1" applyBorder="1" applyProtection="1"/>
    <xf numFmtId="0" fontId="15" fillId="0" borderId="2" xfId="0" applyFont="1" applyFill="1" applyBorder="1" applyAlignment="1" applyProtection="1">
      <alignment horizontal="center"/>
    </xf>
    <xf numFmtId="0" fontId="15" fillId="0" borderId="2" xfId="321" applyFont="1" applyBorder="1" applyAlignment="1" applyProtection="1">
      <alignment horizontal="center" vertical="center"/>
    </xf>
    <xf numFmtId="166" fontId="15" fillId="0" borderId="2" xfId="3257" applyFont="1" applyFill="1" applyBorder="1" applyProtection="1">
      <protection locked="0"/>
    </xf>
    <xf numFmtId="0" fontId="15" fillId="0" borderId="2" xfId="0" applyFont="1" applyFill="1" applyBorder="1" applyProtection="1">
      <protection locked="0"/>
    </xf>
    <xf numFmtId="0" fontId="18" fillId="0" borderId="2" xfId="0" applyFont="1" applyBorder="1" applyAlignment="1" applyProtection="1">
      <alignment wrapText="1"/>
    </xf>
    <xf numFmtId="0" fontId="15" fillId="6" borderId="2" xfId="321" applyNumberFormat="1" applyFont="1" applyFill="1" applyBorder="1" applyAlignment="1" applyProtection="1">
      <alignment vertical="top" wrapText="1"/>
    </xf>
    <xf numFmtId="0" fontId="15" fillId="6" borderId="2" xfId="321" applyNumberFormat="1" applyFont="1" applyFill="1" applyBorder="1" applyAlignment="1" applyProtection="1">
      <alignment wrapText="1"/>
    </xf>
    <xf numFmtId="0" fontId="15" fillId="0" borderId="2" xfId="321" applyNumberFormat="1" applyFont="1" applyFill="1" applyBorder="1" applyAlignment="1" applyProtection="1">
      <alignment horizontal="center" wrapText="1"/>
    </xf>
    <xf numFmtId="0" fontId="15" fillId="0" borderId="2" xfId="321" applyFont="1" applyBorder="1" applyAlignment="1" applyProtection="1">
      <alignment horizontal="center"/>
    </xf>
    <xf numFmtId="172" fontId="18" fillId="0" borderId="2" xfId="0" applyNumberFormat="1" applyFont="1" applyFill="1" applyBorder="1" applyProtection="1">
      <protection locked="0"/>
    </xf>
    <xf numFmtId="166" fontId="15" fillId="0" borderId="2" xfId="3257" applyFont="1" applyFill="1" applyBorder="1" applyAlignment="1" applyProtection="1">
      <alignment horizontal="center"/>
      <protection locked="0"/>
    </xf>
    <xf numFmtId="0" fontId="15" fillId="0" borderId="2" xfId="0" applyFont="1" applyBorder="1" applyAlignment="1" applyProtection="1">
      <alignment vertical="center"/>
      <protection locked="0"/>
    </xf>
    <xf numFmtId="0" fontId="18" fillId="6" borderId="2" xfId="321" applyNumberFormat="1" applyFont="1" applyFill="1" applyBorder="1" applyAlignment="1" applyProtection="1">
      <alignment vertical="top" wrapText="1"/>
    </xf>
    <xf numFmtId="0" fontId="15" fillId="0" borderId="2" xfId="0" applyFont="1" applyBorder="1" applyAlignment="1" applyProtection="1">
      <alignment vertical="center"/>
    </xf>
    <xf numFmtId="0" fontId="15" fillId="6" borderId="2" xfId="321" applyNumberFormat="1" applyFont="1" applyFill="1" applyBorder="1" applyAlignment="1" applyProtection="1">
      <alignment horizontal="center" wrapText="1"/>
    </xf>
    <xf numFmtId="0" fontId="15" fillId="6" borderId="2" xfId="321" applyFont="1" applyFill="1" applyBorder="1" applyAlignment="1" applyProtection="1">
      <alignment horizontal="center"/>
    </xf>
    <xf numFmtId="172" fontId="18" fillId="6" borderId="2" xfId="0" applyNumberFormat="1" applyFont="1" applyFill="1" applyBorder="1" applyProtection="1">
      <protection locked="0"/>
    </xf>
    <xf numFmtId="166" fontId="15" fillId="6" borderId="2" xfId="3257" applyFont="1" applyFill="1" applyBorder="1" applyAlignment="1" applyProtection="1">
      <alignment horizontal="center"/>
      <protection locked="0"/>
    </xf>
    <xf numFmtId="0" fontId="15" fillId="0" borderId="0" xfId="0" applyFont="1" applyAlignment="1" applyProtection="1">
      <alignment horizontal="center"/>
      <protection locked="0"/>
    </xf>
    <xf numFmtId="0" fontId="33" fillId="0" borderId="0" xfId="0" applyFont="1" applyAlignment="1" applyProtection="1">
      <alignment vertical="center"/>
    </xf>
    <xf numFmtId="0" fontId="32" fillId="3" borderId="3" xfId="321" applyFont="1" applyFill="1" applyBorder="1" applyAlignment="1" applyProtection="1">
      <alignment horizontal="left" vertical="center" wrapText="1"/>
    </xf>
    <xf numFmtId="0" fontId="35" fillId="3" borderId="2" xfId="321" applyFont="1" applyFill="1" applyBorder="1" applyAlignment="1" applyProtection="1">
      <alignment horizontal="left" vertical="center" wrapText="1"/>
    </xf>
    <xf numFmtId="0" fontId="35" fillId="3" borderId="2" xfId="321" applyFont="1" applyFill="1" applyBorder="1" applyAlignment="1" applyProtection="1">
      <alignment horizontal="center" vertical="center" wrapText="1"/>
    </xf>
    <xf numFmtId="2" fontId="15" fillId="3" borderId="2" xfId="0" applyNumberFormat="1" applyFont="1" applyFill="1" applyBorder="1" applyAlignment="1" applyProtection="1">
      <alignment horizontal="center"/>
    </xf>
    <xf numFmtId="166" fontId="15" fillId="3" borderId="2" xfId="3257" applyFont="1" applyFill="1" applyBorder="1" applyAlignment="1" applyProtection="1">
      <alignment horizontal="center" vertical="center"/>
      <protection locked="0"/>
    </xf>
    <xf numFmtId="0" fontId="35" fillId="6" borderId="2" xfId="321" applyFont="1" applyFill="1" applyBorder="1" applyAlignment="1" applyProtection="1">
      <alignment horizontal="left" vertical="center" wrapText="1"/>
    </xf>
    <xf numFmtId="0" fontId="35" fillId="6" borderId="2" xfId="321" applyFont="1" applyFill="1" applyBorder="1" applyAlignment="1" applyProtection="1">
      <alignment horizontal="center" vertical="center" wrapText="1"/>
    </xf>
    <xf numFmtId="2" fontId="15" fillId="6" borderId="2" xfId="0" applyNumberFormat="1" applyFont="1" applyFill="1" applyBorder="1" applyAlignment="1" applyProtection="1">
      <alignment horizontal="center"/>
    </xf>
    <xf numFmtId="0" fontId="18" fillId="6" borderId="2" xfId="321" applyFont="1" applyFill="1" applyBorder="1" applyAlignment="1" applyProtection="1">
      <alignment horizontal="left" vertical="center" wrapText="1"/>
    </xf>
    <xf numFmtId="0" fontId="18" fillId="6" borderId="2" xfId="321" applyFont="1" applyFill="1" applyBorder="1" applyAlignment="1" applyProtection="1">
      <alignment horizontal="center" vertical="top" wrapText="1"/>
    </xf>
    <xf numFmtId="1" fontId="18" fillId="6" borderId="2" xfId="10" applyNumberFormat="1" applyFont="1" applyFill="1" applyBorder="1" applyAlignment="1" applyProtection="1">
      <alignment horizontal="center" vertical="center" wrapText="1"/>
    </xf>
    <xf numFmtId="166" fontId="18" fillId="6" borderId="2" xfId="3257" applyFont="1" applyFill="1" applyBorder="1" applyAlignment="1" applyProtection="1">
      <alignment horizontal="right" vertical="center"/>
      <protection locked="0"/>
    </xf>
    <xf numFmtId="0" fontId="18" fillId="0" borderId="2" xfId="321" applyFont="1" applyFill="1" applyBorder="1" applyAlignment="1" applyProtection="1">
      <alignment horizontal="left" vertical="center" wrapText="1"/>
    </xf>
    <xf numFmtId="166" fontId="18" fillId="0" borderId="2" xfId="3257" applyFont="1" applyFill="1" applyBorder="1" applyAlignment="1" applyProtection="1">
      <alignment horizontal="right" vertical="center"/>
      <protection locked="0"/>
    </xf>
    <xf numFmtId="0" fontId="18" fillId="6" borderId="2" xfId="321" applyFont="1" applyFill="1" applyBorder="1" applyAlignment="1" applyProtection="1">
      <alignment horizontal="center" vertical="center" wrapText="1"/>
    </xf>
    <xf numFmtId="0" fontId="15" fillId="0" borderId="0" xfId="0" applyFont="1" applyFill="1" applyProtection="1">
      <protection locked="0"/>
    </xf>
    <xf numFmtId="0" fontId="15" fillId="0" borderId="0" xfId="0" applyFont="1" applyBorder="1" applyProtection="1">
      <protection locked="0"/>
    </xf>
    <xf numFmtId="0" fontId="37" fillId="0" borderId="0" xfId="0" applyFont="1" applyAlignment="1" applyProtection="1">
      <alignment vertical="center"/>
    </xf>
    <xf numFmtId="166" fontId="15" fillId="0" borderId="0" xfId="3257" applyFont="1" applyAlignment="1" applyProtection="1">
      <alignment horizontal="right"/>
      <protection locked="0"/>
    </xf>
    <xf numFmtId="0" fontId="32" fillId="3" borderId="5" xfId="321" applyFont="1" applyFill="1" applyBorder="1" applyAlignment="1" applyProtection="1">
      <alignment horizontal="center" vertical="center"/>
    </xf>
    <xf numFmtId="2" fontId="32" fillId="3" borderId="2" xfId="321" applyNumberFormat="1" applyFont="1" applyFill="1" applyBorder="1" applyAlignment="1" applyProtection="1">
      <alignment horizontal="right" vertical="center"/>
      <protection locked="0"/>
    </xf>
    <xf numFmtId="166" fontId="32" fillId="3" borderId="2" xfId="3257" applyFont="1" applyFill="1" applyBorder="1" applyAlignment="1" applyProtection="1">
      <alignment horizontal="right" vertical="center"/>
      <protection locked="0"/>
    </xf>
    <xf numFmtId="0" fontId="32" fillId="3" borderId="2" xfId="321" applyFont="1" applyFill="1" applyBorder="1" applyAlignment="1" applyProtection="1">
      <alignment horizontal="center" vertical="center"/>
    </xf>
    <xf numFmtId="2" fontId="15" fillId="6" borderId="2" xfId="321" applyNumberFormat="1" applyFont="1" applyFill="1" applyBorder="1" applyAlignment="1" applyProtection="1">
      <alignment horizontal="right" vertical="top"/>
      <protection locked="0"/>
    </xf>
    <xf numFmtId="166" fontId="15" fillId="6" borderId="2" xfId="3257" applyFont="1" applyFill="1" applyBorder="1" applyAlignment="1" applyProtection="1">
      <alignment horizontal="right" vertical="top"/>
      <protection locked="0"/>
    </xf>
    <xf numFmtId="0" fontId="15" fillId="0" borderId="2"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5" fillId="0" borderId="0" xfId="0" applyFont="1" applyAlignment="1" applyProtection="1">
      <alignment horizontal="center" vertical="center"/>
    </xf>
    <xf numFmtId="0" fontId="32" fillId="3" borderId="3" xfId="321" applyFont="1" applyFill="1" applyBorder="1" applyAlignment="1" applyProtection="1">
      <alignment horizontal="center" vertical="center" wrapText="1"/>
    </xf>
    <xf numFmtId="3" fontId="32" fillId="3" borderId="2" xfId="321" applyNumberFormat="1" applyFont="1" applyFill="1" applyBorder="1" applyAlignment="1" applyProtection="1">
      <alignment horizontal="center" vertical="center"/>
    </xf>
    <xf numFmtId="2" fontId="32" fillId="3" borderId="2" xfId="321" applyNumberFormat="1" applyFont="1" applyFill="1" applyBorder="1" applyAlignment="1" applyProtection="1">
      <alignment horizontal="center" vertical="center"/>
      <protection locked="0"/>
    </xf>
    <xf numFmtId="0" fontId="32" fillId="0" borderId="2" xfId="321" applyFont="1" applyFill="1" applyBorder="1" applyAlignment="1" applyProtection="1">
      <alignment horizontal="center" vertical="center"/>
    </xf>
    <xf numFmtId="0" fontId="18" fillId="0" borderId="15" xfId="0" applyFont="1" applyFill="1" applyBorder="1" applyAlignment="1" applyProtection="1">
      <alignment horizontal="center" vertical="center" wrapText="1"/>
    </xf>
    <xf numFmtId="0" fontId="38" fillId="0" borderId="2" xfId="0" applyFont="1" applyFill="1" applyBorder="1" applyAlignment="1" applyProtection="1">
      <alignment horizontal="center" vertical="center" wrapText="1"/>
    </xf>
    <xf numFmtId="0" fontId="35" fillId="0" borderId="2" xfId="0" applyFont="1" applyFill="1" applyBorder="1" applyAlignment="1" applyProtection="1">
      <alignment horizontal="center" vertical="center" wrapText="1"/>
    </xf>
    <xf numFmtId="0" fontId="15" fillId="0" borderId="15" xfId="0" applyNumberFormat="1" applyFont="1" applyBorder="1" applyAlignment="1" applyProtection="1">
      <alignment vertical="center" wrapText="1"/>
    </xf>
    <xf numFmtId="0" fontId="15" fillId="0" borderId="15" xfId="0" applyNumberFormat="1" applyFont="1" applyBorder="1" applyAlignment="1" applyProtection="1">
      <alignment horizontal="center" vertical="center" wrapText="1"/>
    </xf>
    <xf numFmtId="2" fontId="15" fillId="0" borderId="2" xfId="321" applyNumberFormat="1" applyFont="1" applyFill="1" applyBorder="1" applyAlignment="1" applyProtection="1">
      <alignment horizontal="right" vertical="center"/>
      <protection locked="0"/>
    </xf>
    <xf numFmtId="166" fontId="15" fillId="0" borderId="5" xfId="3257" applyFont="1" applyFill="1" applyBorder="1" applyAlignment="1" applyProtection="1">
      <alignment horizontal="right" vertical="center"/>
      <protection locked="0"/>
    </xf>
    <xf numFmtId="0" fontId="37" fillId="0" borderId="0" xfId="0" applyFont="1" applyBorder="1" applyAlignment="1" applyProtection="1">
      <alignment vertical="center" wrapText="1"/>
    </xf>
    <xf numFmtId="0" fontId="32" fillId="3" borderId="3" xfId="321" applyFont="1" applyFill="1" applyBorder="1" applyAlignment="1" applyProtection="1">
      <alignment horizontal="center" vertical="center" wrapText="1"/>
      <protection locked="0"/>
    </xf>
    <xf numFmtId="0" fontId="35" fillId="0" borderId="2" xfId="321" applyFont="1" applyFill="1" applyBorder="1" applyAlignment="1" applyProtection="1">
      <alignment vertical="center"/>
    </xf>
    <xf numFmtId="0" fontId="35" fillId="0" borderId="2" xfId="321" applyFont="1" applyFill="1" applyBorder="1" applyAlignment="1" applyProtection="1">
      <alignment vertical="center" wrapText="1"/>
    </xf>
    <xf numFmtId="166" fontId="15" fillId="0" borderId="2" xfId="3257" applyFont="1" applyFill="1" applyBorder="1" applyAlignment="1" applyProtection="1">
      <alignment horizontal="center" vertical="center"/>
      <protection locked="0"/>
    </xf>
    <xf numFmtId="166" fontId="31" fillId="0" borderId="2" xfId="3257" applyFont="1" applyFill="1" applyBorder="1" applyAlignment="1" applyProtection="1">
      <alignment horizontal="center" vertical="center"/>
      <protection locked="0"/>
    </xf>
    <xf numFmtId="0" fontId="18" fillId="0" borderId="2" xfId="321" applyFont="1" applyFill="1" applyBorder="1" applyAlignment="1" applyProtection="1">
      <alignment vertical="center" wrapText="1"/>
    </xf>
    <xf numFmtId="166" fontId="15" fillId="0" borderId="2" xfId="3257" applyFont="1" applyBorder="1" applyProtection="1">
      <protection locked="0"/>
    </xf>
    <xf numFmtId="166" fontId="15" fillId="0" borderId="2" xfId="3257" applyFont="1" applyFill="1" applyBorder="1" applyAlignment="1" applyProtection="1">
      <protection locked="0"/>
    </xf>
    <xf numFmtId="0" fontId="18" fillId="0" borderId="2" xfId="2038" applyFont="1" applyFill="1" applyBorder="1" applyAlignment="1" applyProtection="1">
      <alignment vertical="center" wrapText="1"/>
    </xf>
    <xf numFmtId="0" fontId="39" fillId="0" borderId="2" xfId="321" applyFont="1" applyFill="1" applyBorder="1" applyAlignment="1" applyProtection="1">
      <alignment vertical="center" wrapText="1"/>
    </xf>
    <xf numFmtId="0" fontId="15" fillId="0" borderId="2" xfId="321" applyFont="1" applyFill="1" applyBorder="1" applyAlignment="1" applyProtection="1">
      <alignment horizontal="left" vertical="center" wrapText="1"/>
    </xf>
    <xf numFmtId="0" fontId="18" fillId="6" borderId="2" xfId="321" applyFont="1" applyFill="1" applyBorder="1" applyAlignment="1" applyProtection="1">
      <alignment vertical="center" wrapText="1"/>
    </xf>
    <xf numFmtId="0" fontId="34" fillId="0" borderId="0" xfId="0" applyFont="1" applyProtection="1"/>
    <xf numFmtId="1" fontId="18" fillId="0" borderId="2" xfId="4" applyNumberFormat="1" applyFont="1" applyFill="1" applyBorder="1" applyAlignment="1" applyProtection="1">
      <alignment horizontal="center" wrapText="1"/>
    </xf>
    <xf numFmtId="0" fontId="15" fillId="0" borderId="2" xfId="0" applyFont="1" applyBorder="1" applyAlignment="1" applyProtection="1">
      <alignment horizontal="center"/>
    </xf>
    <xf numFmtId="0" fontId="32" fillId="0" borderId="2" xfId="321" applyFont="1" applyFill="1" applyBorder="1" applyAlignment="1" applyProtection="1">
      <alignment horizontal="left" vertical="center" wrapText="1"/>
    </xf>
    <xf numFmtId="0" fontId="15" fillId="6" borderId="2" xfId="321" applyFont="1" applyFill="1" applyBorder="1" applyAlignment="1" applyProtection="1">
      <alignment horizontal="left" vertical="center" wrapText="1"/>
    </xf>
    <xf numFmtId="166" fontId="31" fillId="0" borderId="9" xfId="0" applyNumberFormat="1" applyFont="1" applyBorder="1" applyAlignment="1" applyProtection="1">
      <alignment horizontal="right" vertical="center"/>
      <protection locked="0"/>
    </xf>
    <xf numFmtId="166" fontId="31" fillId="0" borderId="5" xfId="3257" applyNumberFormat="1" applyFont="1" applyBorder="1" applyAlignment="1" applyProtection="1">
      <alignment horizontal="center" vertical="center"/>
      <protection locked="0"/>
    </xf>
    <xf numFmtId="0" fontId="15" fillId="0" borderId="10" xfId="0" applyFont="1" applyBorder="1" applyProtection="1">
      <protection locked="0"/>
    </xf>
    <xf numFmtId="166" fontId="15" fillId="0" borderId="10" xfId="0" applyNumberFormat="1" applyFont="1" applyBorder="1" applyProtection="1">
      <protection locked="0"/>
    </xf>
    <xf numFmtId="0" fontId="15" fillId="0" borderId="0" xfId="0" applyFont="1" applyAlignment="1" applyProtection="1">
      <alignment horizontal="right"/>
      <protection locked="0"/>
    </xf>
    <xf numFmtId="0" fontId="32" fillId="4" borderId="2" xfId="321" applyFont="1" applyFill="1" applyBorder="1" applyAlignment="1" applyProtection="1">
      <alignment vertical="center"/>
    </xf>
    <xf numFmtId="0" fontId="15" fillId="0" borderId="2" xfId="321" applyFont="1" applyFill="1" applyBorder="1" applyAlignment="1" applyProtection="1">
      <alignment horizontal="left" wrapText="1" indent="2"/>
    </xf>
    <xf numFmtId="0" fontId="18" fillId="0" borderId="15" xfId="0" applyFont="1" applyFill="1" applyBorder="1" applyAlignment="1" applyProtection="1">
      <alignment vertical="center" wrapText="1"/>
    </xf>
    <xf numFmtId="0" fontId="18" fillId="0" borderId="0" xfId="0" applyFont="1" applyFill="1" applyBorder="1" applyAlignment="1" applyProtection="1">
      <alignment vertical="center" wrapText="1"/>
      <protection locked="0"/>
    </xf>
    <xf numFmtId="0" fontId="32" fillId="3" borderId="3" xfId="321" applyFont="1" applyFill="1" applyBorder="1" applyAlignment="1" applyProtection="1">
      <alignment horizontal="center" wrapText="1"/>
    </xf>
    <xf numFmtId="0" fontId="32" fillId="3" borderId="2" xfId="321" applyFont="1" applyFill="1" applyBorder="1" applyAlignment="1" applyProtection="1">
      <alignment wrapText="1"/>
    </xf>
    <xf numFmtId="0" fontId="32" fillId="3" borderId="2" xfId="321" applyFont="1" applyFill="1" applyBorder="1" applyAlignment="1" applyProtection="1">
      <alignment horizontal="center" wrapText="1"/>
    </xf>
    <xf numFmtId="2" fontId="15" fillId="3" borderId="2" xfId="321" applyNumberFormat="1" applyFont="1" applyFill="1" applyBorder="1" applyAlignment="1" applyProtection="1">
      <alignment horizontal="right" vertical="center"/>
      <protection locked="0"/>
    </xf>
    <xf numFmtId="166" fontId="15" fillId="3" borderId="2" xfId="3257" applyFont="1" applyFill="1" applyBorder="1" applyAlignment="1" applyProtection="1">
      <alignment horizontal="right" vertical="center"/>
      <protection locked="0"/>
    </xf>
    <xf numFmtId="0" fontId="32" fillId="6" borderId="2" xfId="321" applyFont="1" applyFill="1" applyBorder="1" applyAlignment="1" applyProtection="1">
      <alignment wrapText="1"/>
    </xf>
    <xf numFmtId="0" fontId="32" fillId="6" borderId="2" xfId="321" applyFont="1" applyFill="1" applyBorder="1" applyAlignment="1" applyProtection="1">
      <alignment horizontal="center" wrapText="1"/>
    </xf>
    <xf numFmtId="2" fontId="15" fillId="6" borderId="2" xfId="321" applyNumberFormat="1" applyFont="1" applyFill="1" applyBorder="1" applyAlignment="1" applyProtection="1">
      <alignment horizontal="right" vertical="center"/>
      <protection locked="0"/>
    </xf>
    <xf numFmtId="166" fontId="15" fillId="6" borderId="2" xfId="3257" applyFont="1" applyFill="1" applyBorder="1" applyAlignment="1" applyProtection="1">
      <alignment horizontal="right" vertical="center"/>
      <protection locked="0"/>
    </xf>
    <xf numFmtId="0" fontId="32" fillId="0" borderId="2" xfId="0" applyFont="1" applyBorder="1" applyProtection="1"/>
    <xf numFmtId="0" fontId="32" fillId="0" borderId="2" xfId="321" applyFont="1" applyFill="1" applyBorder="1" applyAlignment="1" applyProtection="1">
      <alignment wrapText="1"/>
    </xf>
    <xf numFmtId="0" fontId="15" fillId="6" borderId="2" xfId="321" applyFont="1" applyFill="1" applyBorder="1" applyAlignment="1" applyProtection="1">
      <alignment vertical="top" wrapText="1"/>
    </xf>
    <xf numFmtId="0" fontId="18" fillId="6" borderId="2" xfId="321" applyFont="1" applyFill="1" applyBorder="1" applyAlignment="1" applyProtection="1">
      <alignment horizontal="left" wrapText="1"/>
    </xf>
    <xf numFmtId="0" fontId="18" fillId="6" borderId="2" xfId="321" applyFont="1" applyFill="1" applyBorder="1" applyAlignment="1" applyProtection="1">
      <alignment horizontal="center" wrapText="1"/>
    </xf>
    <xf numFmtId="1" fontId="18" fillId="6" borderId="2" xfId="6" applyNumberFormat="1" applyFont="1" applyFill="1" applyBorder="1" applyAlignment="1" applyProtection="1">
      <alignment horizontal="center" vertical="center"/>
    </xf>
    <xf numFmtId="2" fontId="18" fillId="6" borderId="2" xfId="6" applyNumberFormat="1" applyFont="1" applyFill="1" applyBorder="1" applyAlignment="1" applyProtection="1">
      <alignment horizontal="right" vertical="center"/>
      <protection locked="0"/>
    </xf>
    <xf numFmtId="0" fontId="18" fillId="6" borderId="2" xfId="321" applyFont="1" applyFill="1" applyBorder="1" applyAlignment="1" applyProtection="1">
      <alignment vertical="top" wrapText="1"/>
    </xf>
    <xf numFmtId="1" fontId="18" fillId="6" borderId="2" xfId="6" applyNumberFormat="1" applyFont="1" applyFill="1" applyBorder="1" applyAlignment="1" applyProtection="1">
      <alignment horizontal="center" vertical="center" wrapText="1"/>
    </xf>
    <xf numFmtId="1" fontId="18" fillId="6" borderId="2" xfId="321" applyNumberFormat="1" applyFont="1" applyFill="1" applyBorder="1" applyAlignment="1" applyProtection="1">
      <alignment horizontal="center" wrapText="1"/>
    </xf>
    <xf numFmtId="1" fontId="18" fillId="6" borderId="2" xfId="6" applyNumberFormat="1" applyFont="1" applyFill="1" applyBorder="1" applyAlignment="1" applyProtection="1">
      <alignment horizontal="center" vertical="top" wrapText="1"/>
    </xf>
    <xf numFmtId="0" fontId="15" fillId="6" borderId="2" xfId="321" applyFont="1" applyFill="1" applyBorder="1" applyAlignment="1" applyProtection="1">
      <alignment wrapText="1"/>
    </xf>
    <xf numFmtId="1" fontId="15" fillId="6" borderId="2" xfId="321" applyNumberFormat="1" applyFont="1" applyFill="1" applyBorder="1" applyAlignment="1" applyProtection="1">
      <alignment horizontal="center" wrapText="1"/>
    </xf>
    <xf numFmtId="0" fontId="32" fillId="6" borderId="2" xfId="321" applyFont="1" applyFill="1" applyBorder="1" applyAlignment="1" applyProtection="1">
      <alignment vertical="top" wrapText="1"/>
    </xf>
    <xf numFmtId="0" fontId="15" fillId="6" borderId="2" xfId="321" applyFont="1" applyFill="1" applyBorder="1" applyAlignment="1" applyProtection="1">
      <alignment horizontal="center" wrapText="1"/>
    </xf>
    <xf numFmtId="1" fontId="18" fillId="6" borderId="2" xfId="11" applyNumberFormat="1" applyFont="1" applyFill="1" applyBorder="1" applyAlignment="1" applyProtection="1">
      <alignment horizontal="center" vertical="center"/>
    </xf>
    <xf numFmtId="2" fontId="18" fillId="6" borderId="2" xfId="11" applyNumberFormat="1" applyFont="1" applyFill="1" applyBorder="1" applyAlignment="1" applyProtection="1">
      <alignment horizontal="right" vertical="center"/>
      <protection locked="0"/>
    </xf>
    <xf numFmtId="4" fontId="36" fillId="0" borderId="0" xfId="0" applyNumberFormat="1" applyFont="1" applyProtection="1">
      <protection locked="0"/>
    </xf>
    <xf numFmtId="0" fontId="18" fillId="6" borderId="5" xfId="0" applyFont="1" applyFill="1" applyBorder="1" applyAlignment="1" applyProtection="1">
      <alignment horizontal="left" vertical="top" wrapText="1"/>
    </xf>
    <xf numFmtId="0" fontId="18" fillId="6" borderId="5" xfId="0" applyFont="1" applyFill="1" applyBorder="1" applyAlignment="1" applyProtection="1">
      <alignment horizontal="left" vertical="center" wrapText="1"/>
    </xf>
    <xf numFmtId="0" fontId="18" fillId="6" borderId="16" xfId="0" applyFont="1" applyFill="1" applyBorder="1" applyAlignment="1" applyProtection="1">
      <alignment horizontal="center" vertical="center" wrapText="1"/>
    </xf>
    <xf numFmtId="0" fontId="15" fillId="6" borderId="5" xfId="0" applyFont="1" applyFill="1" applyBorder="1" applyAlignment="1" applyProtection="1">
      <alignment horizontal="center" vertical="center"/>
    </xf>
    <xf numFmtId="2" fontId="15" fillId="6" borderId="16" xfId="321" applyNumberFormat="1" applyFont="1" applyFill="1" applyBorder="1" applyAlignment="1" applyProtection="1">
      <alignment horizontal="right" vertical="center"/>
      <protection locked="0"/>
    </xf>
    <xf numFmtId="0" fontId="18" fillId="0" borderId="5" xfId="0" applyFont="1" applyFill="1" applyBorder="1" applyAlignment="1" applyProtection="1">
      <alignment horizontal="left" vertical="top" wrapText="1"/>
    </xf>
    <xf numFmtId="0" fontId="18" fillId="0" borderId="5" xfId="0" applyFont="1" applyFill="1" applyBorder="1" applyAlignment="1" applyProtection="1">
      <alignment horizontal="left" vertical="center" wrapText="1"/>
    </xf>
    <xf numFmtId="0" fontId="18" fillId="0" borderId="16" xfId="0" applyFont="1" applyFill="1" applyBorder="1" applyAlignment="1" applyProtection="1">
      <alignment horizontal="center" vertical="center" wrapText="1"/>
    </xf>
    <xf numFmtId="0" fontId="15" fillId="0" borderId="5" xfId="0" applyFont="1" applyBorder="1" applyAlignment="1" applyProtection="1">
      <alignment horizontal="center" vertical="center"/>
    </xf>
    <xf numFmtId="2" fontId="15" fillId="0" borderId="16" xfId="321" applyNumberFormat="1" applyFont="1" applyFill="1" applyBorder="1" applyAlignment="1" applyProtection="1">
      <alignment horizontal="right" vertical="center"/>
      <protection locked="0"/>
    </xf>
    <xf numFmtId="0" fontId="15" fillId="0" borderId="14" xfId="0" applyFont="1" applyBorder="1" applyAlignment="1" applyProtection="1">
      <alignment horizontal="center"/>
      <protection locked="0"/>
    </xf>
    <xf numFmtId="166" fontId="15" fillId="0" borderId="10" xfId="3257" applyFont="1" applyBorder="1" applyAlignment="1" applyProtection="1">
      <alignment horizontal="right"/>
      <protection locked="0"/>
    </xf>
    <xf numFmtId="164" fontId="15" fillId="0" borderId="0" xfId="0" applyNumberFormat="1" applyFont="1" applyAlignment="1" applyProtection="1">
      <alignment horizontal="right"/>
      <protection locked="0"/>
    </xf>
    <xf numFmtId="2" fontId="18" fillId="3" borderId="2" xfId="0" applyNumberFormat="1" applyFont="1" applyFill="1" applyBorder="1" applyAlignment="1" applyProtection="1">
      <alignment horizontal="right"/>
      <protection locked="0"/>
    </xf>
    <xf numFmtId="166" fontId="18" fillId="3" borderId="2" xfId="3257" applyFont="1" applyFill="1" applyBorder="1" applyAlignment="1" applyProtection="1">
      <alignment horizontal="right"/>
      <protection locked="0"/>
    </xf>
    <xf numFmtId="0" fontId="35" fillId="0" borderId="2" xfId="321" applyFont="1" applyFill="1" applyBorder="1" applyAlignment="1" applyProtection="1">
      <alignment horizontal="left" vertical="center" wrapText="1"/>
    </xf>
    <xf numFmtId="2" fontId="18" fillId="0" borderId="2" xfId="0" applyNumberFormat="1" applyFont="1" applyFill="1" applyBorder="1" applyAlignment="1" applyProtection="1">
      <alignment horizontal="right"/>
      <protection locked="0"/>
    </xf>
    <xf numFmtId="166" fontId="18" fillId="0" borderId="2" xfId="3257" applyFont="1" applyFill="1" applyBorder="1" applyAlignment="1" applyProtection="1">
      <alignment horizontal="right"/>
      <protection locked="0"/>
    </xf>
    <xf numFmtId="0" fontId="18" fillId="6" borderId="2" xfId="5" applyFont="1" applyFill="1" applyBorder="1" applyAlignment="1" applyProtection="1">
      <alignment horizontal="justify" vertical="top" wrapText="1"/>
    </xf>
    <xf numFmtId="0" fontId="35" fillId="6" borderId="9" xfId="321" applyFont="1" applyFill="1" applyBorder="1" applyAlignment="1" applyProtection="1">
      <alignment horizontal="left" vertical="center" wrapText="1"/>
    </xf>
    <xf numFmtId="0" fontId="35" fillId="6" borderId="5" xfId="321" applyFont="1" applyFill="1" applyBorder="1" applyAlignment="1" applyProtection="1">
      <alignment horizontal="left" vertical="center" wrapText="1"/>
    </xf>
    <xf numFmtId="1" fontId="18" fillId="6" borderId="5" xfId="4" applyNumberFormat="1" applyFont="1" applyFill="1" applyBorder="1" applyAlignment="1" applyProtection="1">
      <alignment horizontal="center" wrapText="1"/>
    </xf>
    <xf numFmtId="2" fontId="18" fillId="6" borderId="2" xfId="0" applyNumberFormat="1" applyFont="1" applyFill="1" applyBorder="1" applyAlignment="1" applyProtection="1">
      <alignment horizontal="right"/>
      <protection locked="0"/>
    </xf>
    <xf numFmtId="166" fontId="18" fillId="6" borderId="2" xfId="3257" applyFont="1" applyFill="1" applyBorder="1" applyAlignment="1" applyProtection="1">
      <alignment horizontal="right"/>
      <protection locked="0"/>
    </xf>
    <xf numFmtId="0" fontId="18" fillId="6" borderId="2" xfId="0" applyFont="1" applyFill="1" applyBorder="1" applyAlignment="1" applyProtection="1">
      <alignment horizontal="left" vertical="top" wrapText="1"/>
    </xf>
    <xf numFmtId="0" fontId="18" fillId="6" borderId="5" xfId="321" applyFont="1" applyFill="1" applyBorder="1" applyAlignment="1" applyProtection="1">
      <alignment horizontal="left" wrapText="1" indent="2"/>
    </xf>
    <xf numFmtId="0" fontId="15" fillId="6" borderId="9" xfId="0" applyFont="1" applyFill="1" applyBorder="1" applyAlignment="1" applyProtection="1">
      <alignment horizontal="center"/>
    </xf>
    <xf numFmtId="0" fontId="15" fillId="6" borderId="9" xfId="0" applyFont="1" applyFill="1" applyBorder="1" applyProtection="1"/>
    <xf numFmtId="0" fontId="35" fillId="0" borderId="5" xfId="321" applyFont="1" applyFill="1" applyBorder="1" applyAlignment="1" applyProtection="1">
      <alignment horizontal="left" vertical="center" wrapText="1"/>
    </xf>
    <xf numFmtId="1" fontId="18" fillId="0" borderId="5" xfId="4" applyNumberFormat="1" applyFont="1" applyFill="1" applyBorder="1" applyAlignment="1" applyProtection="1">
      <alignment horizontal="center" wrapText="1"/>
    </xf>
    <xf numFmtId="1" fontId="18" fillId="0" borderId="5" xfId="321" applyNumberFormat="1" applyFont="1" applyFill="1" applyBorder="1" applyAlignment="1" applyProtection="1">
      <alignment horizontal="center" vertical="center" wrapText="1"/>
    </xf>
    <xf numFmtId="0" fontId="18" fillId="6" borderId="2" xfId="321" applyFont="1" applyFill="1" applyBorder="1" applyAlignment="1" applyProtection="1">
      <alignment horizontal="center"/>
    </xf>
    <xf numFmtId="0" fontId="15" fillId="0" borderId="5" xfId="321" applyFont="1" applyFill="1" applyBorder="1" applyAlignment="1" applyProtection="1">
      <alignment horizontal="left" wrapText="1" indent="2"/>
    </xf>
    <xf numFmtId="0" fontId="15" fillId="0" borderId="9" xfId="0" applyFont="1" applyBorder="1" applyAlignment="1" applyProtection="1">
      <alignment horizontal="center"/>
    </xf>
    <xf numFmtId="0" fontId="35" fillId="0" borderId="5" xfId="321" applyFont="1" applyFill="1" applyBorder="1" applyAlignment="1" applyProtection="1">
      <alignment horizontal="center" vertical="center" wrapText="1"/>
    </xf>
    <xf numFmtId="0" fontId="18" fillId="0" borderId="2" xfId="321" applyFont="1" applyFill="1" applyBorder="1" applyAlignment="1" applyProtection="1">
      <alignment horizontal="left" wrapText="1" indent="2"/>
    </xf>
    <xf numFmtId="0" fontId="18" fillId="0" borderId="2" xfId="321" applyFont="1" applyFill="1" applyBorder="1" applyAlignment="1" applyProtection="1">
      <alignment horizontal="center"/>
    </xf>
    <xf numFmtId="3" fontId="35" fillId="0" borderId="5" xfId="321" applyNumberFormat="1" applyFont="1" applyFill="1" applyBorder="1" applyAlignment="1" applyProtection="1">
      <alignment horizontal="left" vertical="center" wrapText="1"/>
    </xf>
    <xf numFmtId="0" fontId="18" fillId="0" borderId="2" xfId="0" applyFont="1" applyFill="1" applyBorder="1" applyAlignment="1" applyProtection="1"/>
    <xf numFmtId="0" fontId="15" fillId="0" borderId="5" xfId="0" applyFont="1" applyBorder="1" applyAlignment="1" applyProtection="1">
      <alignment wrapText="1"/>
    </xf>
    <xf numFmtId="3" fontId="15" fillId="0" borderId="5" xfId="0" applyNumberFormat="1" applyFont="1" applyBorder="1" applyAlignment="1" applyProtection="1">
      <alignment horizontal="center"/>
    </xf>
    <xf numFmtId="0" fontId="15" fillId="0" borderId="5" xfId="0" applyFont="1" applyBorder="1" applyAlignment="1" applyProtection="1">
      <alignment horizontal="center"/>
    </xf>
    <xf numFmtId="0" fontId="32" fillId="0" borderId="5" xfId="0" applyFont="1" applyBorder="1" applyAlignment="1" applyProtection="1">
      <alignment wrapText="1"/>
    </xf>
    <xf numFmtId="2" fontId="15" fillId="0" borderId="2" xfId="0" applyNumberFormat="1" applyFont="1" applyBorder="1" applyAlignment="1" applyProtection="1">
      <protection locked="0"/>
    </xf>
    <xf numFmtId="0" fontId="15" fillId="0" borderId="9" xfId="0" applyFont="1" applyBorder="1" applyProtection="1"/>
    <xf numFmtId="0" fontId="15" fillId="0" borderId="5" xfId="0" applyFont="1" applyBorder="1" applyProtection="1"/>
    <xf numFmtId="173" fontId="15" fillId="0" borderId="0" xfId="0" applyNumberFormat="1" applyFont="1" applyProtection="1">
      <protection locked="0"/>
    </xf>
    <xf numFmtId="0" fontId="32" fillId="3" borderId="2" xfId="321" applyFont="1" applyFill="1" applyBorder="1" applyAlignment="1" applyProtection="1">
      <alignment wrapText="1"/>
      <protection locked="0"/>
    </xf>
    <xf numFmtId="0" fontId="32" fillId="6" borderId="2" xfId="321" applyFont="1" applyFill="1" applyBorder="1" applyAlignment="1" applyProtection="1">
      <alignment wrapText="1"/>
      <protection locked="0"/>
    </xf>
    <xf numFmtId="0" fontId="15" fillId="0" borderId="2" xfId="0" applyFont="1" applyBorder="1" applyAlignment="1" applyProtection="1">
      <alignment horizontal="right"/>
      <protection locked="0"/>
    </xf>
    <xf numFmtId="0" fontId="15" fillId="0" borderId="0" xfId="0" applyFont="1" applyAlignment="1" applyProtection="1">
      <alignment horizontal="center" vertical="top"/>
    </xf>
    <xf numFmtId="1" fontId="18" fillId="0" borderId="2" xfId="4" applyNumberFormat="1" applyFont="1" applyFill="1" applyBorder="1" applyAlignment="1" applyProtection="1">
      <alignment horizontal="center" vertical="top" wrapText="1"/>
    </xf>
    <xf numFmtId="0" fontId="15" fillId="6" borderId="5" xfId="0" applyFont="1" applyFill="1" applyBorder="1" applyAlignment="1" applyProtection="1">
      <alignment horizontal="center" vertical="top"/>
    </xf>
    <xf numFmtId="166" fontId="15" fillId="0" borderId="2" xfId="3257" applyFont="1" applyBorder="1" applyAlignment="1" applyProtection="1">
      <alignment horizontal="right" vertical="top"/>
      <protection locked="0"/>
    </xf>
    <xf numFmtId="166" fontId="18" fillId="0" borderId="2" xfId="3257" applyFont="1" applyFill="1" applyBorder="1" applyAlignment="1" applyProtection="1">
      <alignment horizontal="right" vertical="top"/>
      <protection locked="0"/>
    </xf>
    <xf numFmtId="0" fontId="15" fillId="0" borderId="2" xfId="0" applyFont="1" applyBorder="1" applyAlignment="1" applyProtection="1">
      <alignment vertical="top"/>
    </xf>
    <xf numFmtId="0" fontId="15" fillId="6" borderId="2" xfId="0" applyFont="1" applyFill="1" applyBorder="1" applyAlignment="1" applyProtection="1">
      <alignment horizontal="center" vertical="top"/>
    </xf>
    <xf numFmtId="0" fontId="15" fillId="0" borderId="2" xfId="0" applyFont="1" applyBorder="1" applyAlignment="1" applyProtection="1">
      <alignment horizontal="right" vertical="top"/>
      <protection locked="0"/>
    </xf>
    <xf numFmtId="0" fontId="18" fillId="0" borderId="2" xfId="321" applyFont="1" applyBorder="1" applyAlignment="1" applyProtection="1">
      <alignment horizontal="center" vertical="center" wrapText="1"/>
    </xf>
    <xf numFmtId="0" fontId="15" fillId="0" borderId="11" xfId="0" applyFont="1" applyBorder="1" applyAlignment="1" applyProtection="1">
      <alignment horizontal="center" vertical="center" wrapText="1"/>
    </xf>
    <xf numFmtId="0" fontId="15" fillId="0" borderId="10" xfId="0" applyFont="1" applyBorder="1" applyAlignment="1" applyProtection="1">
      <alignment horizontal="center"/>
    </xf>
    <xf numFmtId="165" fontId="15" fillId="0" borderId="11" xfId="3296" applyFont="1" applyBorder="1" applyProtection="1"/>
    <xf numFmtId="2" fontId="15" fillId="0" borderId="11" xfId="0" applyNumberFormat="1" applyFont="1" applyBorder="1" applyProtection="1"/>
    <xf numFmtId="0" fontId="15" fillId="0" borderId="12" xfId="0" applyFont="1" applyBorder="1" applyProtection="1">
      <protection locked="0"/>
    </xf>
    <xf numFmtId="2" fontId="32" fillId="3" borderId="2" xfId="321" applyNumberFormat="1" applyFont="1" applyFill="1" applyBorder="1" applyAlignment="1" applyProtection="1">
      <alignment horizontal="center" vertical="center"/>
    </xf>
    <xf numFmtId="166" fontId="32" fillId="3" borderId="2" xfId="3257" applyFont="1" applyFill="1" applyBorder="1" applyAlignment="1" applyProtection="1">
      <alignment horizontal="center" vertical="center"/>
    </xf>
    <xf numFmtId="166" fontId="18" fillId="0" borderId="2" xfId="3257" applyFont="1" applyFill="1" applyBorder="1" applyAlignment="1" applyProtection="1">
      <alignment horizontal="center"/>
    </xf>
    <xf numFmtId="166" fontId="15" fillId="0" borderId="2" xfId="3257" applyFont="1" applyFill="1" applyBorder="1" applyAlignment="1" applyProtection="1">
      <alignment horizontal="center" vertical="center"/>
    </xf>
    <xf numFmtId="1" fontId="18" fillId="0" borderId="5" xfId="4" applyNumberFormat="1" applyFont="1" applyFill="1" applyBorder="1" applyAlignment="1" applyProtection="1">
      <alignment horizontal="center" vertical="center" wrapText="1"/>
    </xf>
    <xf numFmtId="166" fontId="15" fillId="0" borderId="5" xfId="3296" applyNumberFormat="1" applyFont="1" applyFill="1" applyBorder="1" applyAlignment="1" applyProtection="1">
      <alignment horizontal="center" vertical="center" wrapText="1"/>
    </xf>
    <xf numFmtId="166" fontId="18" fillId="0" borderId="2" xfId="3257" applyFont="1" applyFill="1" applyBorder="1" applyAlignment="1" applyProtection="1">
      <alignment horizontal="center" vertical="center" wrapText="1"/>
    </xf>
    <xf numFmtId="0" fontId="18" fillId="6" borderId="5" xfId="321" applyFont="1" applyFill="1" applyBorder="1" applyAlignment="1" applyProtection="1">
      <alignment horizontal="left" vertical="center" wrapText="1"/>
    </xf>
    <xf numFmtId="0" fontId="15" fillId="6" borderId="2" xfId="0" applyFont="1" applyFill="1" applyBorder="1" applyAlignment="1" applyProtection="1">
      <alignment horizontal="center" vertical="center" wrapText="1"/>
    </xf>
    <xf numFmtId="1" fontId="18" fillId="6" borderId="5" xfId="4" applyNumberFormat="1" applyFont="1" applyFill="1" applyBorder="1" applyAlignment="1" applyProtection="1">
      <alignment horizontal="center" vertical="center" wrapText="1"/>
    </xf>
    <xf numFmtId="166" fontId="15" fillId="6" borderId="5" xfId="3296" applyNumberFormat="1" applyFont="1" applyFill="1" applyBorder="1" applyAlignment="1" applyProtection="1">
      <alignment horizontal="center" vertical="center" wrapText="1"/>
    </xf>
    <xf numFmtId="166" fontId="18" fillId="6" borderId="2" xfId="3257" applyFont="1" applyFill="1" applyBorder="1" applyAlignment="1" applyProtection="1">
      <alignment horizontal="center" vertical="center" wrapText="1"/>
    </xf>
    <xf numFmtId="0" fontId="15" fillId="0" borderId="11" xfId="0" applyFont="1" applyBorder="1" applyProtection="1"/>
    <xf numFmtId="166" fontId="15" fillId="0" borderId="10" xfId="0" applyNumberFormat="1" applyFont="1" applyBorder="1" applyAlignment="1" applyProtection="1">
      <alignment horizontal="center" vertical="center" wrapText="1"/>
    </xf>
    <xf numFmtId="0" fontId="18" fillId="0" borderId="2" xfId="0" applyFont="1" applyBorder="1" applyAlignment="1" applyProtection="1">
      <alignment vertical="center" wrapText="1"/>
    </xf>
    <xf numFmtId="0" fontId="35" fillId="0" borderId="2" xfId="0" applyFont="1" applyBorder="1" applyAlignment="1" applyProtection="1">
      <alignment vertical="center" wrapText="1"/>
    </xf>
    <xf numFmtId="0" fontId="18" fillId="0" borderId="2" xfId="0" applyFont="1" applyBorder="1" applyAlignment="1" applyProtection="1">
      <alignment horizontal="center" vertical="center" wrapText="1"/>
    </xf>
    <xf numFmtId="0" fontId="35" fillId="0" borderId="2" xfId="0" applyFont="1" applyBorder="1" applyAlignment="1" applyProtection="1">
      <alignment horizontal="center" vertical="center" wrapText="1"/>
    </xf>
    <xf numFmtId="0" fontId="15" fillId="0" borderId="2" xfId="0" applyFont="1" applyBorder="1" applyAlignment="1" applyProtection="1">
      <alignment horizontal="center" vertical="center" wrapText="1"/>
    </xf>
    <xf numFmtId="0" fontId="15" fillId="0" borderId="5" xfId="0" applyFont="1" applyBorder="1" applyAlignment="1" applyProtection="1">
      <alignment horizontal="center" vertical="center" wrapText="1"/>
    </xf>
    <xf numFmtId="3" fontId="15" fillId="0" borderId="2" xfId="0" applyNumberFormat="1" applyFont="1" applyBorder="1" applyAlignment="1" applyProtection="1">
      <alignment horizontal="center" vertical="center"/>
    </xf>
    <xf numFmtId="0" fontId="34" fillId="0" borderId="0" xfId="0" applyFont="1" applyAlignment="1" applyProtection="1">
      <alignment vertical="center" wrapText="1"/>
    </xf>
    <xf numFmtId="0" fontId="15" fillId="0" borderId="0" xfId="0" applyFont="1" applyAlignment="1" applyProtection="1">
      <alignment vertical="center" wrapText="1"/>
    </xf>
    <xf numFmtId="3" fontId="15" fillId="0" borderId="0" xfId="0" applyNumberFormat="1" applyFont="1" applyAlignment="1" applyProtection="1">
      <alignment horizontal="center" vertical="center"/>
    </xf>
    <xf numFmtId="0" fontId="32" fillId="3" borderId="2" xfId="321" applyFont="1" applyFill="1" applyBorder="1" applyAlignment="1" applyProtection="1">
      <alignment horizontal="left" vertical="center" wrapText="1"/>
    </xf>
    <xf numFmtId="0" fontId="18" fillId="6" borderId="2" xfId="0" applyFont="1" applyFill="1" applyBorder="1" applyAlignment="1" applyProtection="1">
      <alignment vertical="center" wrapText="1"/>
    </xf>
    <xf numFmtId="166" fontId="15" fillId="0" borderId="11" xfId="0" applyNumberFormat="1" applyFont="1" applyBorder="1" applyAlignment="1" applyProtection="1">
      <alignment vertical="center"/>
      <protection locked="0"/>
    </xf>
    <xf numFmtId="3" fontId="15" fillId="0" borderId="0" xfId="0" applyNumberFormat="1" applyFont="1" applyAlignment="1" applyProtection="1">
      <alignment horizontal="center" vertical="center"/>
      <protection locked="0"/>
    </xf>
    <xf numFmtId="0" fontId="15" fillId="0" borderId="0" xfId="0" applyFont="1" applyAlignment="1" applyProtection="1">
      <alignment vertical="center"/>
    </xf>
    <xf numFmtId="0" fontId="15" fillId="0" borderId="0" xfId="0" applyFont="1" applyAlignment="1" applyProtection="1">
      <alignment horizontal="right" vertical="center"/>
      <protection locked="0"/>
    </xf>
    <xf numFmtId="166" fontId="15" fillId="0" borderId="0" xfId="3257" applyFont="1" applyAlignment="1" applyProtection="1">
      <alignment horizontal="right" vertical="center"/>
      <protection locked="0"/>
    </xf>
    <xf numFmtId="0" fontId="32" fillId="3" borderId="2" xfId="321" applyFont="1" applyFill="1" applyBorder="1" applyAlignment="1" applyProtection="1">
      <alignment horizontal="center" vertical="center" wrapText="1"/>
    </xf>
    <xf numFmtId="2" fontId="15" fillId="3" borderId="2" xfId="0" applyNumberFormat="1" applyFont="1" applyFill="1" applyBorder="1" applyAlignment="1" applyProtection="1">
      <alignment horizontal="center" vertical="center"/>
    </xf>
    <xf numFmtId="0" fontId="32" fillId="6" borderId="2" xfId="321" applyFont="1" applyFill="1" applyBorder="1" applyAlignment="1" applyProtection="1">
      <alignment vertical="center" wrapText="1"/>
    </xf>
    <xf numFmtId="0" fontId="32" fillId="6" borderId="2" xfId="321" applyFont="1" applyFill="1" applyBorder="1" applyAlignment="1" applyProtection="1">
      <alignment horizontal="center" vertical="center" wrapText="1"/>
    </xf>
    <xf numFmtId="2" fontId="15" fillId="6" borderId="2" xfId="0" applyNumberFormat="1" applyFont="1" applyFill="1" applyBorder="1" applyAlignment="1" applyProtection="1">
      <alignment horizontal="center" vertical="center"/>
    </xf>
    <xf numFmtId="0" fontId="32" fillId="0" borderId="0" xfId="0" applyFont="1" applyAlignment="1" applyProtection="1">
      <alignment vertical="center"/>
    </xf>
    <xf numFmtId="0" fontId="32" fillId="0" borderId="2" xfId="321" applyFont="1" applyFill="1" applyBorder="1" applyAlignment="1" applyProtection="1">
      <alignment vertical="center" wrapText="1"/>
    </xf>
    <xf numFmtId="0" fontId="15" fillId="6" borderId="2" xfId="321" applyFont="1" applyFill="1" applyBorder="1" applyAlignment="1" applyProtection="1">
      <alignment horizontal="center" vertical="center" wrapText="1"/>
    </xf>
    <xf numFmtId="0" fontId="18" fillId="6" borderId="2" xfId="0" applyFont="1" applyFill="1" applyBorder="1" applyAlignment="1" applyProtection="1">
      <alignment horizontal="center" vertical="center" wrapText="1"/>
    </xf>
    <xf numFmtId="0" fontId="15" fillId="0" borderId="10" xfId="0" applyFont="1" applyBorder="1" applyAlignment="1" applyProtection="1">
      <alignment vertical="center"/>
      <protection locked="0"/>
    </xf>
    <xf numFmtId="166" fontId="15" fillId="0" borderId="10" xfId="3257" applyFont="1" applyBorder="1" applyAlignment="1" applyProtection="1">
      <alignment horizontal="right" vertical="center"/>
      <protection locked="0"/>
    </xf>
    <xf numFmtId="164" fontId="15" fillId="0" borderId="0" xfId="0" applyNumberFormat="1" applyFont="1" applyAlignment="1" applyProtection="1">
      <alignment horizontal="right" vertical="center"/>
      <protection locked="0"/>
    </xf>
    <xf numFmtId="0" fontId="18" fillId="0" borderId="2" xfId="0" applyFont="1" applyFill="1" applyBorder="1" applyAlignment="1" applyProtection="1">
      <alignment vertical="center" wrapText="1"/>
    </xf>
    <xf numFmtId="0" fontId="32" fillId="3" borderId="2" xfId="0" applyFont="1" applyFill="1" applyBorder="1" applyAlignment="1" applyProtection="1">
      <alignment vertical="center"/>
    </xf>
    <xf numFmtId="0" fontId="32" fillId="3" borderId="15" xfId="321" applyFont="1" applyFill="1" applyBorder="1" applyAlignment="1" applyProtection="1">
      <alignment horizontal="left" vertical="center" wrapText="1"/>
    </xf>
    <xf numFmtId="2" fontId="15" fillId="0" borderId="0" xfId="0" applyNumberFormat="1" applyFont="1" applyAlignment="1" applyProtection="1">
      <alignment horizontal="right" vertical="center"/>
      <protection locked="0"/>
    </xf>
    <xf numFmtId="0" fontId="15" fillId="0" borderId="0" xfId="0" applyFont="1" applyBorder="1" applyAlignment="1" applyProtection="1">
      <alignment vertical="center"/>
      <protection locked="0"/>
    </xf>
    <xf numFmtId="0" fontId="15" fillId="6" borderId="2" xfId="321" applyFont="1" applyFill="1" applyBorder="1" applyAlignment="1" applyProtection="1">
      <alignment horizontal="center" vertical="center"/>
    </xf>
    <xf numFmtId="166" fontId="15" fillId="0" borderId="2" xfId="3257" applyFont="1" applyFill="1" applyBorder="1" applyAlignment="1" applyProtection="1">
      <alignment horizontal="right" vertical="center"/>
      <protection locked="0"/>
    </xf>
    <xf numFmtId="0" fontId="15" fillId="0" borderId="0" xfId="0" applyFont="1" applyFill="1" applyBorder="1" applyAlignment="1" applyProtection="1">
      <alignment vertical="center"/>
      <protection locked="0"/>
    </xf>
    <xf numFmtId="0" fontId="15" fillId="0" borderId="18" xfId="0" applyFont="1" applyBorder="1" applyAlignment="1" applyProtection="1">
      <alignment vertical="center"/>
      <protection locked="0"/>
    </xf>
    <xf numFmtId="166" fontId="15" fillId="0" borderId="17" xfId="3257" applyFont="1" applyBorder="1" applyAlignment="1" applyProtection="1">
      <alignment horizontal="right" vertical="center"/>
      <protection locked="0"/>
    </xf>
    <xf numFmtId="0" fontId="38" fillId="0" borderId="2" xfId="0" applyFont="1" applyFill="1" applyBorder="1" applyAlignment="1" applyProtection="1">
      <alignment vertical="center" wrapText="1"/>
    </xf>
    <xf numFmtId="2" fontId="32" fillId="0" borderId="2" xfId="321" applyNumberFormat="1" applyFont="1" applyFill="1" applyBorder="1" applyAlignment="1" applyProtection="1">
      <alignment horizontal="right" vertical="center"/>
      <protection locked="0"/>
    </xf>
    <xf numFmtId="166" fontId="32" fillId="0" borderId="2" xfId="3257" applyFont="1" applyFill="1" applyBorder="1" applyAlignment="1" applyProtection="1">
      <alignment horizontal="right" vertical="center"/>
      <protection locked="0"/>
    </xf>
    <xf numFmtId="0" fontId="15" fillId="0" borderId="0" xfId="0" applyFont="1" applyFill="1" applyAlignment="1" applyProtection="1">
      <alignment vertical="center"/>
      <protection locked="0"/>
    </xf>
    <xf numFmtId="0" fontId="38" fillId="0" borderId="15" xfId="0" applyFont="1" applyFill="1" applyBorder="1" applyAlignment="1" applyProtection="1">
      <alignment vertical="center" wrapText="1"/>
    </xf>
    <xf numFmtId="166" fontId="32" fillId="0" borderId="5" xfId="3257" applyFont="1" applyFill="1" applyBorder="1" applyAlignment="1" applyProtection="1">
      <alignment horizontal="right" vertical="center"/>
      <protection locked="0"/>
    </xf>
    <xf numFmtId="165" fontId="15" fillId="0" borderId="11" xfId="3296" applyFont="1" applyBorder="1" applyAlignment="1" applyProtection="1">
      <alignment horizontal="center" vertical="center"/>
      <protection locked="0"/>
    </xf>
    <xf numFmtId="165" fontId="15" fillId="0" borderId="10" xfId="3296" applyFont="1" applyBorder="1" applyAlignment="1" applyProtection="1">
      <alignment vertical="center"/>
      <protection locked="0"/>
    </xf>
    <xf numFmtId="0" fontId="18" fillId="0" borderId="3" xfId="0" applyFont="1" applyBorder="1" applyAlignment="1" applyProtection="1">
      <alignment horizontal="center" vertical="center" wrapText="1"/>
    </xf>
    <xf numFmtId="0" fontId="18" fillId="0" borderId="3" xfId="0" applyFont="1" applyFill="1" applyBorder="1" applyAlignment="1" applyProtection="1">
      <alignment horizontal="center" vertical="center" wrapText="1"/>
    </xf>
    <xf numFmtId="166" fontId="15" fillId="6" borderId="2" xfId="3257" applyFont="1" applyFill="1" applyBorder="1" applyAlignment="1" applyProtection="1">
      <alignment vertical="center"/>
      <protection locked="0"/>
    </xf>
    <xf numFmtId="0" fontId="33" fillId="0" borderId="0" xfId="0" applyFont="1" applyAlignment="1" applyProtection="1">
      <alignment vertical="center" wrapText="1"/>
    </xf>
    <xf numFmtId="165" fontId="15" fillId="0" borderId="2" xfId="3296" applyFont="1" applyBorder="1" applyAlignment="1" applyProtection="1">
      <alignment vertical="center"/>
    </xf>
    <xf numFmtId="166" fontId="18" fillId="0" borderId="2" xfId="3257" applyFont="1" applyFill="1" applyBorder="1" applyAlignment="1" applyProtection="1">
      <alignment horizontal="center" vertical="center"/>
      <protection locked="0"/>
    </xf>
    <xf numFmtId="0" fontId="31" fillId="0" borderId="2" xfId="0" applyFont="1" applyFill="1" applyBorder="1" applyAlignment="1" applyProtection="1">
      <alignment vertical="center" wrapText="1"/>
    </xf>
    <xf numFmtId="0" fontId="18" fillId="0" borderId="3" xfId="0" applyFont="1" applyFill="1" applyBorder="1" applyAlignment="1" applyProtection="1">
      <alignment vertical="center" wrapText="1"/>
    </xf>
    <xf numFmtId="0" fontId="32" fillId="0" borderId="2" xfId="321" applyFont="1" applyFill="1" applyBorder="1" applyAlignment="1" applyProtection="1">
      <alignment horizontal="center" vertical="center" wrapText="1"/>
    </xf>
    <xf numFmtId="166" fontId="15" fillId="0" borderId="2" xfId="3257" applyFont="1" applyBorder="1" applyAlignment="1" applyProtection="1">
      <alignment vertical="center"/>
      <protection locked="0"/>
    </xf>
    <xf numFmtId="166" fontId="18" fillId="0" borderId="2" xfId="3257" applyFont="1" applyBorder="1" applyAlignment="1" applyProtection="1">
      <alignment vertical="center"/>
      <protection locked="0"/>
    </xf>
    <xf numFmtId="166" fontId="18" fillId="0" borderId="2" xfId="3257" applyFont="1" applyFill="1" applyBorder="1" applyAlignment="1" applyProtection="1">
      <alignment vertical="center"/>
      <protection locked="0"/>
    </xf>
    <xf numFmtId="0" fontId="18" fillId="0" borderId="0" xfId="0" applyFont="1" applyAlignment="1" applyProtection="1">
      <alignment vertical="center"/>
      <protection locked="0"/>
    </xf>
    <xf numFmtId="166" fontId="15" fillId="0" borderId="2" xfId="0" applyNumberFormat="1" applyFont="1" applyBorder="1" applyAlignment="1" applyProtection="1">
      <alignment vertical="center"/>
      <protection locked="0"/>
    </xf>
    <xf numFmtId="0" fontId="15" fillId="6" borderId="15" xfId="0" applyFont="1" applyFill="1" applyBorder="1" applyAlignment="1" applyProtection="1">
      <alignment horizontal="center" vertical="center"/>
    </xf>
    <xf numFmtId="0" fontId="15" fillId="0" borderId="15" xfId="0" applyFont="1" applyFill="1" applyBorder="1" applyAlignment="1" applyProtection="1">
      <alignment vertical="center"/>
    </xf>
    <xf numFmtId="0" fontId="34" fillId="0" borderId="0" xfId="0" applyFont="1" applyAlignment="1" applyProtection="1">
      <alignment vertical="center"/>
    </xf>
    <xf numFmtId="1" fontId="18" fillId="0" borderId="2" xfId="4" applyNumberFormat="1" applyFont="1" applyFill="1" applyBorder="1" applyAlignment="1" applyProtection="1">
      <alignment horizontal="center" vertical="center" wrapText="1"/>
    </xf>
    <xf numFmtId="0" fontId="18" fillId="0" borderId="2" xfId="0" applyFont="1" applyBorder="1" applyAlignment="1" applyProtection="1">
      <alignment horizontal="center" vertical="center"/>
    </xf>
    <xf numFmtId="0" fontId="18" fillId="6" borderId="2" xfId="0" applyFont="1" applyFill="1" applyBorder="1" applyAlignment="1" applyProtection="1">
      <alignment horizontal="center" vertical="center"/>
    </xf>
    <xf numFmtId="0" fontId="15" fillId="0" borderId="6" xfId="0" applyFont="1" applyBorder="1" applyAlignment="1" applyProtection="1">
      <alignment horizontal="center" vertical="center"/>
    </xf>
    <xf numFmtId="0" fontId="18" fillId="6" borderId="2" xfId="321" applyFont="1" applyFill="1" applyBorder="1" applyAlignment="1" applyProtection="1">
      <alignment horizontal="left" vertical="center"/>
    </xf>
    <xf numFmtId="1" fontId="18" fillId="6" borderId="2" xfId="4" applyNumberFormat="1" applyFont="1" applyFill="1" applyBorder="1" applyAlignment="1" applyProtection="1">
      <alignment horizontal="center" vertical="center" wrapText="1"/>
    </xf>
    <xf numFmtId="164" fontId="15" fillId="0" borderId="2" xfId="0" applyNumberFormat="1" applyFont="1" applyBorder="1" applyAlignment="1" applyProtection="1">
      <alignment vertical="center"/>
      <protection locked="0"/>
    </xf>
    <xf numFmtId="0" fontId="31" fillId="0" borderId="5" xfId="0" applyFont="1" applyBorder="1" applyAlignment="1" applyProtection="1">
      <alignment vertical="center" wrapText="1"/>
    </xf>
    <xf numFmtId="0" fontId="31" fillId="0" borderId="15" xfId="0" applyFont="1" applyBorder="1" applyAlignment="1" applyProtection="1">
      <alignment horizontal="center" vertical="center" wrapText="1"/>
    </xf>
    <xf numFmtId="0" fontId="31" fillId="0" borderId="0" xfId="0" applyFont="1" applyBorder="1" applyAlignment="1" applyProtection="1">
      <alignment vertical="center"/>
      <protection locked="0"/>
    </xf>
    <xf numFmtId="166" fontId="15" fillId="0" borderId="10" xfId="0" applyNumberFormat="1" applyFont="1" applyBorder="1" applyAlignment="1" applyProtection="1">
      <alignment vertical="center"/>
      <protection locked="0"/>
    </xf>
    <xf numFmtId="0" fontId="15" fillId="0" borderId="0" xfId="0" applyFont="1" applyBorder="1" applyAlignment="1" applyProtection="1">
      <alignment horizontal="center" vertical="center"/>
      <protection locked="0"/>
    </xf>
    <xf numFmtId="3" fontId="31" fillId="0" borderId="2" xfId="0" applyNumberFormat="1" applyFont="1" applyBorder="1" applyAlignment="1" applyProtection="1">
      <alignment horizontal="center" vertical="center"/>
    </xf>
    <xf numFmtId="0" fontId="32" fillId="4" borderId="2" xfId="321" applyFont="1" applyFill="1" applyBorder="1" applyAlignment="1" applyProtection="1">
      <alignment vertical="center" wrapText="1"/>
    </xf>
    <xf numFmtId="2" fontId="32" fillId="4" borderId="2" xfId="321" applyNumberFormat="1" applyFont="1" applyFill="1" applyBorder="1" applyAlignment="1" applyProtection="1">
      <alignment vertical="center"/>
      <protection locked="0"/>
    </xf>
    <xf numFmtId="166" fontId="32" fillId="4" borderId="2" xfId="3257" applyFont="1" applyFill="1" applyBorder="1" applyAlignment="1" applyProtection="1">
      <alignment vertical="center"/>
      <protection locked="0"/>
    </xf>
    <xf numFmtId="0" fontId="18" fillId="6" borderId="15" xfId="321" applyNumberFormat="1" applyFont="1" applyFill="1" applyBorder="1" applyAlignment="1" applyProtection="1">
      <alignment vertical="center" wrapText="1"/>
    </xf>
    <xf numFmtId="0" fontId="32" fillId="0" borderId="2" xfId="0" applyFont="1" applyFill="1" applyBorder="1" applyAlignment="1" applyProtection="1">
      <alignment vertical="center"/>
    </xf>
    <xf numFmtId="0" fontId="35" fillId="0" borderId="2" xfId="0" applyFont="1" applyFill="1" applyBorder="1" applyAlignment="1" applyProtection="1">
      <alignment vertical="center" wrapText="1"/>
    </xf>
    <xf numFmtId="2" fontId="18" fillId="0" borderId="2" xfId="4" applyNumberFormat="1" applyFont="1" applyFill="1" applyBorder="1" applyAlignment="1" applyProtection="1">
      <alignment vertical="center"/>
      <protection locked="0"/>
    </xf>
    <xf numFmtId="0" fontId="18" fillId="6" borderId="5" xfId="0" applyFont="1" applyFill="1" applyBorder="1" applyAlignment="1" applyProtection="1">
      <alignment vertical="center" wrapText="1"/>
    </xf>
    <xf numFmtId="0" fontId="18" fillId="6" borderId="15" xfId="0" applyFont="1" applyFill="1" applyBorder="1" applyAlignment="1" applyProtection="1">
      <alignment horizontal="center" vertical="center"/>
    </xf>
    <xf numFmtId="0" fontId="18" fillId="6" borderId="5" xfId="0" applyFont="1" applyFill="1" applyBorder="1" applyAlignment="1" applyProtection="1">
      <alignment horizontal="center" vertical="center" wrapText="1"/>
    </xf>
    <xf numFmtId="2" fontId="18" fillId="0" borderId="2" xfId="4" applyNumberFormat="1" applyFont="1" applyFill="1" applyBorder="1" applyAlignment="1" applyProtection="1">
      <alignment horizontal="center" vertical="center"/>
      <protection locked="0"/>
    </xf>
    <xf numFmtId="0" fontId="18" fillId="0" borderId="5" xfId="321" applyFont="1" applyFill="1" applyBorder="1" applyAlignment="1" applyProtection="1">
      <alignment horizontal="left" vertical="center" wrapText="1"/>
    </xf>
    <xf numFmtId="0" fontId="35" fillId="0" borderId="5" xfId="321" applyFont="1" applyFill="1" applyBorder="1" applyAlignment="1" applyProtection="1">
      <alignment vertical="center" wrapText="1"/>
    </xf>
    <xf numFmtId="166" fontId="18" fillId="0" borderId="5" xfId="3257" applyFont="1" applyFill="1" applyBorder="1" applyAlignment="1" applyProtection="1">
      <alignment horizontal="center"/>
    </xf>
    <xf numFmtId="0" fontId="15" fillId="0" borderId="10" xfId="0" applyFont="1" applyBorder="1" applyAlignment="1" applyProtection="1">
      <alignment horizontal="center" vertical="center"/>
    </xf>
    <xf numFmtId="2" fontId="15" fillId="0" borderId="11" xfId="0" applyNumberFormat="1" applyFont="1" applyBorder="1" applyAlignment="1" applyProtection="1">
      <alignment vertical="center"/>
    </xf>
    <xf numFmtId="0" fontId="41" fillId="0" borderId="0" xfId="0" applyFont="1" applyProtection="1"/>
    <xf numFmtId="0" fontId="15" fillId="2" borderId="9" xfId="0" applyFont="1" applyFill="1" applyBorder="1" applyProtection="1"/>
    <xf numFmtId="0" fontId="32" fillId="2" borderId="5" xfId="0" applyFont="1" applyFill="1" applyBorder="1" applyAlignment="1" applyProtection="1">
      <alignment horizontal="center"/>
    </xf>
    <xf numFmtId="0" fontId="15" fillId="2" borderId="6" xfId="0" applyFont="1" applyFill="1" applyBorder="1" applyProtection="1"/>
    <xf numFmtId="0" fontId="15" fillId="2" borderId="7" xfId="0" applyFont="1" applyFill="1" applyBorder="1" applyProtection="1"/>
    <xf numFmtId="0" fontId="32" fillId="2" borderId="6" xfId="0" applyFont="1" applyFill="1" applyBorder="1" applyAlignment="1" applyProtection="1">
      <alignment horizontal="center"/>
    </xf>
    <xf numFmtId="0" fontId="35" fillId="6" borderId="1" xfId="0" applyFont="1" applyFill="1" applyBorder="1" applyProtection="1"/>
    <xf numFmtId="0" fontId="18" fillId="6" borderId="0" xfId="0" applyFont="1" applyFill="1" applyBorder="1" applyProtection="1"/>
    <xf numFmtId="171" fontId="18" fillId="6" borderId="1" xfId="0" applyNumberFormat="1" applyFont="1" applyFill="1" applyBorder="1" applyAlignment="1" applyProtection="1">
      <alignment horizontal="right"/>
    </xf>
    <xf numFmtId="0" fontId="32" fillId="3" borderId="2" xfId="0" applyFont="1" applyFill="1" applyBorder="1" applyAlignment="1" applyProtection="1">
      <alignment horizontal="right"/>
    </xf>
    <xf numFmtId="0" fontId="15" fillId="3" borderId="8" xfId="0" applyFont="1" applyFill="1" applyBorder="1" applyProtection="1"/>
    <xf numFmtId="171" fontId="32" fillId="3" borderId="2" xfId="0" applyNumberFormat="1" applyFont="1" applyFill="1" applyBorder="1" applyAlignment="1" applyProtection="1">
      <alignment horizontal="right"/>
    </xf>
    <xf numFmtId="171" fontId="15" fillId="0" borderId="0" xfId="0" applyNumberFormat="1" applyFont="1" applyProtection="1"/>
    <xf numFmtId="0" fontId="32" fillId="0" borderId="0" xfId="0" applyFont="1" applyProtection="1">
      <protection locked="0"/>
    </xf>
    <xf numFmtId="171" fontId="32" fillId="0" borderId="0" xfId="3296" applyNumberFormat="1" applyFont="1" applyProtection="1">
      <protection locked="0"/>
    </xf>
    <xf numFmtId="2" fontId="18" fillId="0" borderId="2" xfId="10" applyNumberFormat="1" applyFont="1" applyFill="1" applyBorder="1" applyAlignment="1" applyProtection="1">
      <alignment horizontal="right" vertical="center"/>
      <protection locked="0"/>
    </xf>
    <xf numFmtId="4" fontId="15" fillId="0" borderId="0" xfId="0" applyNumberFormat="1" applyFont="1" applyAlignment="1" applyProtection="1">
      <alignment vertical="center"/>
      <protection locked="0"/>
    </xf>
    <xf numFmtId="166" fontId="14" fillId="6" borderId="2" xfId="3257" applyFont="1" applyFill="1" applyBorder="1" applyAlignment="1" applyProtection="1">
      <alignment horizontal="center" vertical="center"/>
      <protection locked="0"/>
    </xf>
    <xf numFmtId="0" fontId="13" fillId="0" borderId="2" xfId="321" applyFont="1" applyFill="1" applyBorder="1" applyAlignment="1" applyProtection="1">
      <alignment horizontal="left" vertical="center" wrapText="1"/>
    </xf>
    <xf numFmtId="0" fontId="12" fillId="0" borderId="0" xfId="0" applyFont="1" applyAlignment="1" applyProtection="1">
      <alignment vertical="center"/>
    </xf>
    <xf numFmtId="0" fontId="12" fillId="0" borderId="0" xfId="0" applyFont="1" applyAlignment="1" applyProtection="1">
      <alignment vertical="center"/>
      <protection locked="0"/>
    </xf>
    <xf numFmtId="166" fontId="12" fillId="0" borderId="0" xfId="3257" applyFont="1" applyAlignment="1" applyProtection="1">
      <alignment vertical="center"/>
      <protection locked="0"/>
    </xf>
    <xf numFmtId="0" fontId="12" fillId="3" borderId="2" xfId="0" applyFont="1" applyFill="1" applyBorder="1" applyAlignment="1" applyProtection="1">
      <alignment vertical="center"/>
    </xf>
    <xf numFmtId="2" fontId="12" fillId="3" borderId="2" xfId="0" applyNumberFormat="1" applyFont="1" applyFill="1" applyBorder="1" applyAlignment="1" applyProtection="1">
      <alignment vertical="center"/>
      <protection locked="0"/>
    </xf>
    <xf numFmtId="166" fontId="12" fillId="3" borderId="2" xfId="3257" applyFont="1" applyFill="1" applyBorder="1" applyAlignment="1" applyProtection="1">
      <alignment vertical="center"/>
      <protection locked="0"/>
    </xf>
    <xf numFmtId="0" fontId="12" fillId="0" borderId="2" xfId="0" applyFont="1" applyFill="1" applyBorder="1" applyAlignment="1" applyProtection="1">
      <alignment vertical="center"/>
    </xf>
    <xf numFmtId="2" fontId="12" fillId="0" borderId="2" xfId="0" applyNumberFormat="1" applyFont="1" applyFill="1" applyBorder="1" applyAlignment="1" applyProtection="1">
      <alignment vertical="center"/>
      <protection locked="0"/>
    </xf>
    <xf numFmtId="166" fontId="12" fillId="0" borderId="2" xfId="3257" applyFont="1" applyFill="1" applyBorder="1" applyAlignment="1" applyProtection="1">
      <alignment vertical="center"/>
      <protection locked="0"/>
    </xf>
    <xf numFmtId="0" fontId="12" fillId="0" borderId="2" xfId="0" applyFont="1" applyFill="1" applyBorder="1" applyAlignment="1" applyProtection="1">
      <alignment vertical="center" wrapText="1"/>
    </xf>
    <xf numFmtId="0" fontId="12" fillId="0" borderId="0" xfId="0" applyFont="1" applyFill="1" applyAlignment="1" applyProtection="1">
      <alignment vertical="center"/>
      <protection locked="0"/>
    </xf>
    <xf numFmtId="2" fontId="12" fillId="0" borderId="2" xfId="0" applyNumberFormat="1" applyFont="1" applyFill="1" applyBorder="1" applyAlignment="1" applyProtection="1">
      <alignment horizontal="center" vertical="center"/>
      <protection locked="0"/>
    </xf>
    <xf numFmtId="166" fontId="12" fillId="6" borderId="2" xfId="3257" applyFont="1" applyFill="1" applyBorder="1" applyAlignment="1" applyProtection="1">
      <alignment vertical="center"/>
      <protection locked="0"/>
    </xf>
    <xf numFmtId="166" fontId="12" fillId="6" borderId="5" xfId="3257" applyFont="1" applyFill="1" applyBorder="1" applyAlignment="1" applyProtection="1">
      <alignment vertical="center"/>
      <protection locked="0"/>
    </xf>
    <xf numFmtId="0" fontId="35" fillId="0" borderId="4" xfId="0" applyFont="1" applyBorder="1" applyAlignment="1">
      <alignment vertical="center" wrapText="1"/>
    </xf>
    <xf numFmtId="0" fontId="12" fillId="0" borderId="11" xfId="0" applyFont="1" applyBorder="1" applyAlignment="1" applyProtection="1">
      <alignment vertical="center" wrapText="1"/>
      <protection locked="0"/>
    </xf>
    <xf numFmtId="0" fontId="12" fillId="0" borderId="11" xfId="0" applyFont="1" applyBorder="1" applyAlignment="1" applyProtection="1">
      <alignment vertical="center"/>
      <protection locked="0"/>
    </xf>
    <xf numFmtId="2" fontId="12" fillId="0" borderId="11" xfId="0" applyNumberFormat="1" applyFont="1" applyBorder="1" applyAlignment="1" applyProtection="1">
      <alignment vertical="center"/>
      <protection locked="0"/>
    </xf>
    <xf numFmtId="2" fontId="12" fillId="0" borderId="14" xfId="0" applyNumberFormat="1" applyFont="1" applyBorder="1" applyAlignment="1" applyProtection="1">
      <alignment vertical="center"/>
      <protection locked="0"/>
    </xf>
    <xf numFmtId="166" fontId="12" fillId="0" borderId="11" xfId="0" applyNumberFormat="1" applyFont="1" applyBorder="1" applyAlignment="1" applyProtection="1">
      <alignment vertical="center"/>
      <protection locked="0"/>
    </xf>
    <xf numFmtId="0" fontId="15" fillId="0" borderId="17" xfId="0" applyFont="1" applyBorder="1" applyAlignment="1" applyProtection="1">
      <alignment vertical="center"/>
      <protection locked="0"/>
    </xf>
    <xf numFmtId="166" fontId="18" fillId="0" borderId="10" xfId="0" applyNumberFormat="1" applyFont="1" applyBorder="1" applyAlignment="1" applyProtection="1">
      <alignment vertical="center"/>
      <protection locked="0"/>
    </xf>
    <xf numFmtId="166" fontId="11" fillId="0" borderId="2" xfId="3257" applyNumberFormat="1" applyFont="1" applyBorder="1" applyAlignment="1" applyProtection="1">
      <alignment horizontal="center" vertical="center"/>
      <protection locked="0"/>
    </xf>
    <xf numFmtId="0" fontId="18" fillId="0" borderId="15" xfId="321" applyFont="1" applyFill="1" applyBorder="1" applyAlignment="1" applyProtection="1">
      <alignment horizontal="center" vertical="center" wrapText="1"/>
    </xf>
    <xf numFmtId="0" fontId="15" fillId="0" borderId="2" xfId="321" applyFont="1" applyFill="1" applyBorder="1" applyAlignment="1" applyProtection="1">
      <alignment horizontal="center" vertical="center" wrapText="1"/>
      <protection locked="0"/>
    </xf>
    <xf numFmtId="0" fontId="18" fillId="0" borderId="15" xfId="321" applyFont="1" applyFill="1" applyBorder="1" applyAlignment="1" applyProtection="1">
      <alignment horizontal="left" vertical="center" wrapText="1"/>
    </xf>
    <xf numFmtId="2" fontId="15" fillId="0" borderId="2" xfId="321" applyNumberFormat="1" applyFont="1" applyFill="1" applyBorder="1" applyAlignment="1" applyProtection="1">
      <alignment horizontal="center" vertical="center" wrapText="1"/>
      <protection locked="0"/>
    </xf>
    <xf numFmtId="2" fontId="10" fillId="0" borderId="2" xfId="321" applyNumberFormat="1" applyFont="1" applyFill="1" applyBorder="1" applyAlignment="1" applyProtection="1">
      <alignment horizontal="center" vertical="center" wrapText="1"/>
      <protection locked="0"/>
    </xf>
    <xf numFmtId="166" fontId="10" fillId="0" borderId="2" xfId="3257" applyFont="1" applyFill="1" applyBorder="1" applyAlignment="1" applyProtection="1">
      <alignment horizontal="right" vertical="center"/>
      <protection locked="0"/>
    </xf>
    <xf numFmtId="0" fontId="9" fillId="6" borderId="2" xfId="321" applyFont="1" applyFill="1" applyBorder="1" applyAlignment="1" applyProtection="1">
      <alignment horizontal="center" vertical="center"/>
    </xf>
    <xf numFmtId="0" fontId="15" fillId="0" borderId="11" xfId="0" applyFont="1" applyBorder="1" applyAlignment="1" applyProtection="1">
      <alignment horizontal="center" vertical="center"/>
      <protection locked="0"/>
    </xf>
    <xf numFmtId="0" fontId="15" fillId="0" borderId="14" xfId="0" applyFont="1" applyBorder="1" applyAlignment="1" applyProtection="1">
      <alignment horizontal="center" vertical="center"/>
      <protection locked="0"/>
    </xf>
    <xf numFmtId="0" fontId="9" fillId="0" borderId="0" xfId="0" applyFont="1"/>
    <xf numFmtId="0" fontId="9" fillId="0" borderId="2" xfId="0" applyFont="1" applyBorder="1" applyAlignment="1" applyProtection="1">
      <alignment vertical="center" wrapText="1"/>
    </xf>
    <xf numFmtId="3" fontId="9" fillId="0" borderId="2" xfId="0" applyNumberFormat="1" applyFont="1" applyBorder="1" applyAlignment="1" applyProtection="1">
      <alignment horizontal="center" vertical="center"/>
    </xf>
    <xf numFmtId="0" fontId="9" fillId="0" borderId="5" xfId="0" applyFont="1" applyBorder="1" applyAlignment="1" applyProtection="1">
      <alignment vertical="center" wrapText="1"/>
    </xf>
    <xf numFmtId="3" fontId="9" fillId="0" borderId="5" xfId="0" applyNumberFormat="1" applyFont="1" applyBorder="1" applyAlignment="1" applyProtection="1">
      <alignment horizontal="center" vertical="center"/>
    </xf>
    <xf numFmtId="0" fontId="18" fillId="0" borderId="0" xfId="0" applyFont="1" applyAlignment="1">
      <alignment horizontal="justify" vertical="center"/>
    </xf>
    <xf numFmtId="0" fontId="15" fillId="0" borderId="15" xfId="0" applyFont="1" applyBorder="1" applyAlignment="1" applyProtection="1">
      <alignment vertical="center" wrapText="1"/>
    </xf>
    <xf numFmtId="3" fontId="15" fillId="0" borderId="15" xfId="0" applyNumberFormat="1" applyFont="1" applyBorder="1" applyAlignment="1" applyProtection="1">
      <alignment horizontal="center" vertical="center"/>
    </xf>
    <xf numFmtId="166" fontId="15" fillId="0" borderId="16" xfId="0" applyNumberFormat="1" applyFont="1" applyBorder="1" applyAlignment="1" applyProtection="1">
      <alignment horizontal="right" vertical="center"/>
      <protection locked="0"/>
    </xf>
    <xf numFmtId="166" fontId="15" fillId="0" borderId="15" xfId="3257" applyNumberFormat="1" applyFont="1" applyBorder="1" applyAlignment="1" applyProtection="1">
      <alignment horizontal="center" vertical="center"/>
      <protection locked="0"/>
    </xf>
    <xf numFmtId="0" fontId="9" fillId="0" borderId="0" xfId="0" applyFont="1" applyProtection="1">
      <protection locked="0"/>
    </xf>
    <xf numFmtId="0" fontId="32" fillId="2" borderId="5" xfId="0" applyFont="1" applyFill="1" applyBorder="1" applyProtection="1"/>
    <xf numFmtId="0" fontId="9" fillId="0" borderId="0" xfId="0" applyFont="1" applyProtection="1"/>
    <xf numFmtId="0" fontId="32" fillId="0" borderId="0" xfId="0" applyFont="1" applyProtection="1"/>
    <xf numFmtId="0" fontId="15" fillId="6" borderId="15" xfId="0" applyFont="1" applyFill="1" applyBorder="1" applyAlignment="1" applyProtection="1">
      <alignment horizontal="center" vertical="center" wrapText="1"/>
    </xf>
    <xf numFmtId="1" fontId="18" fillId="6" borderId="15" xfId="4" applyNumberFormat="1" applyFont="1" applyFill="1" applyBorder="1" applyAlignment="1" applyProtection="1">
      <alignment horizontal="center" vertical="center" wrapText="1"/>
    </xf>
    <xf numFmtId="166" fontId="18" fillId="6" borderId="5" xfId="3257" applyFont="1" applyFill="1" applyBorder="1" applyAlignment="1" applyProtection="1">
      <alignment horizontal="center" vertical="center" wrapText="1"/>
    </xf>
    <xf numFmtId="0" fontId="9" fillId="0" borderId="2" xfId="0" applyFont="1" applyBorder="1"/>
    <xf numFmtId="0" fontId="32" fillId="3" borderId="3" xfId="4933" applyFont="1" applyFill="1" applyBorder="1" applyAlignment="1" applyProtection="1">
      <alignment horizontal="left" wrapText="1"/>
    </xf>
    <xf numFmtId="0" fontId="32" fillId="3" borderId="2" xfId="4933" applyFont="1" applyFill="1" applyBorder="1" applyAlignment="1" applyProtection="1">
      <alignment horizontal="center" vertical="center"/>
    </xf>
    <xf numFmtId="2" fontId="32" fillId="3" borderId="2" xfId="4933" applyNumberFormat="1" applyFont="1" applyFill="1" applyBorder="1" applyAlignment="1" applyProtection="1">
      <alignment horizontal="right" vertical="center"/>
      <protection locked="0"/>
    </xf>
    <xf numFmtId="0" fontId="32" fillId="3" borderId="2" xfId="4933" applyFont="1" applyFill="1" applyBorder="1" applyAlignment="1" applyProtection="1">
      <alignment wrapText="1"/>
    </xf>
    <xf numFmtId="0" fontId="32" fillId="3" borderId="2" xfId="4933" applyFont="1" applyFill="1" applyBorder="1" applyAlignment="1" applyProtection="1">
      <alignment wrapText="1"/>
      <protection locked="0"/>
    </xf>
    <xf numFmtId="0" fontId="32" fillId="6" borderId="2" xfId="4933" applyFont="1" applyFill="1" applyBorder="1" applyAlignment="1" applyProtection="1">
      <alignment wrapText="1"/>
    </xf>
    <xf numFmtId="0" fontId="32" fillId="6" borderId="2" xfId="4933" applyFont="1" applyFill="1" applyBorder="1" applyAlignment="1" applyProtection="1">
      <alignment wrapText="1"/>
      <protection locked="0"/>
    </xf>
    <xf numFmtId="0" fontId="35" fillId="0" borderId="2" xfId="4933" applyFont="1" applyFill="1" applyBorder="1" applyAlignment="1" applyProtection="1">
      <alignment horizontal="left" vertical="center" wrapText="1"/>
    </xf>
    <xf numFmtId="1" fontId="18" fillId="0" borderId="2" xfId="4934" applyNumberFormat="1" applyFont="1" applyFill="1" applyBorder="1" applyAlignment="1" applyProtection="1">
      <alignment horizontal="center" wrapText="1"/>
    </xf>
    <xf numFmtId="0" fontId="9" fillId="0" borderId="2" xfId="0" applyFont="1" applyBorder="1" applyAlignment="1" applyProtection="1">
      <alignment horizontal="right"/>
      <protection locked="0"/>
    </xf>
    <xf numFmtId="0" fontId="18" fillId="6" borderId="2" xfId="4933" applyFont="1" applyFill="1" applyBorder="1" applyAlignment="1" applyProtection="1">
      <alignment vertical="top" wrapText="1"/>
    </xf>
    <xf numFmtId="1" fontId="18" fillId="0" borderId="2" xfId="4934" applyNumberFormat="1" applyFont="1" applyFill="1" applyBorder="1" applyAlignment="1" applyProtection="1">
      <alignment horizontal="center" vertical="top" wrapText="1"/>
    </xf>
    <xf numFmtId="0" fontId="9" fillId="6" borderId="2" xfId="0" applyFont="1" applyFill="1" applyBorder="1" applyAlignment="1" applyProtection="1">
      <alignment horizontal="center" vertical="top"/>
    </xf>
    <xf numFmtId="0" fontId="9" fillId="0" borderId="2" xfId="0" applyFont="1" applyBorder="1" applyAlignment="1" applyProtection="1">
      <alignment horizontal="right" vertical="top"/>
      <protection locked="0"/>
    </xf>
    <xf numFmtId="0" fontId="18" fillId="0" borderId="2" xfId="4933" applyFont="1" applyBorder="1" applyAlignment="1" applyProtection="1">
      <alignment horizontal="center" vertical="center" wrapText="1"/>
    </xf>
    <xf numFmtId="0" fontId="9" fillId="0" borderId="2" xfId="0" applyFont="1" applyBorder="1" applyProtection="1"/>
    <xf numFmtId="166" fontId="9" fillId="0" borderId="2" xfId="3257" applyFont="1" applyBorder="1" applyProtection="1">
      <protection locked="0"/>
    </xf>
    <xf numFmtId="166" fontId="9" fillId="0" borderId="2" xfId="3257" applyFont="1" applyFill="1" applyBorder="1" applyAlignment="1" applyProtection="1">
      <protection locked="0"/>
    </xf>
    <xf numFmtId="0" fontId="9" fillId="0" borderId="11" xfId="0" applyFont="1" applyBorder="1" applyAlignment="1" applyProtection="1">
      <alignment horizontal="center" vertical="center" wrapText="1"/>
    </xf>
    <xf numFmtId="165" fontId="9" fillId="0" borderId="11" xfId="3296" applyFont="1" applyBorder="1" applyProtection="1"/>
    <xf numFmtId="2" fontId="9" fillId="0" borderId="11" xfId="0" applyNumberFormat="1" applyFont="1" applyBorder="1" applyProtection="1"/>
    <xf numFmtId="0" fontId="9" fillId="0" borderId="12" xfId="0" applyFont="1" applyBorder="1" applyProtection="1">
      <protection locked="0"/>
    </xf>
    <xf numFmtId="166" fontId="9" fillId="0" borderId="10" xfId="0" applyNumberFormat="1" applyFont="1" applyBorder="1" applyProtection="1">
      <protection locked="0"/>
    </xf>
    <xf numFmtId="0" fontId="9" fillId="0" borderId="0" xfId="0" applyFont="1" applyBorder="1" applyProtection="1">
      <protection locked="0"/>
    </xf>
    <xf numFmtId="166" fontId="9" fillId="0" borderId="0" xfId="3257" applyFont="1" applyProtection="1">
      <protection locked="0"/>
    </xf>
    <xf numFmtId="1" fontId="18" fillId="0" borderId="5" xfId="4934" applyNumberFormat="1" applyFont="1" applyFill="1" applyBorder="1" applyAlignment="1" applyProtection="1">
      <alignment horizontal="center" wrapText="1"/>
    </xf>
    <xf numFmtId="0" fontId="32" fillId="3" borderId="2" xfId="3626" applyFont="1" applyFill="1" applyBorder="1" applyAlignment="1" applyProtection="1">
      <alignment horizontal="left" vertical="center" wrapText="1"/>
    </xf>
    <xf numFmtId="0" fontId="32" fillId="3" borderId="2" xfId="3626" applyFont="1" applyFill="1" applyBorder="1" applyAlignment="1" applyProtection="1">
      <alignment wrapText="1"/>
    </xf>
    <xf numFmtId="0" fontId="15" fillId="0" borderId="2" xfId="0" applyFont="1" applyBorder="1" applyAlignment="1" applyProtection="1">
      <alignment wrapText="1"/>
      <protection locked="0"/>
    </xf>
    <xf numFmtId="0" fontId="34" fillId="0" borderId="2" xfId="0" applyFont="1" applyBorder="1" applyAlignment="1" applyProtection="1">
      <alignment vertical="center" wrapText="1"/>
      <protection locked="0"/>
    </xf>
    <xf numFmtId="0" fontId="32" fillId="4" borderId="2" xfId="321" applyFont="1" applyFill="1" applyBorder="1" applyAlignment="1" applyProtection="1">
      <alignment horizontal="center" vertical="center" wrapText="1"/>
    </xf>
    <xf numFmtId="0" fontId="15" fillId="0" borderId="11" xfId="0" applyFont="1" applyBorder="1" applyAlignment="1" applyProtection="1">
      <alignment horizontal="center" vertical="center"/>
      <protection locked="0"/>
    </xf>
    <xf numFmtId="0" fontId="15" fillId="0" borderId="11" xfId="0" applyFont="1" applyBorder="1" applyAlignment="1" applyProtection="1">
      <alignment horizontal="center" vertical="center"/>
      <protection locked="0"/>
    </xf>
    <xf numFmtId="0" fontId="7" fillId="0" borderId="2" xfId="0" applyFont="1" applyBorder="1" applyAlignment="1" applyProtection="1">
      <alignment vertical="center" wrapText="1"/>
    </xf>
    <xf numFmtId="0" fontId="31" fillId="6" borderId="2" xfId="0" applyFont="1" applyFill="1" applyBorder="1" applyAlignment="1" applyProtection="1">
      <alignment horizontal="center" vertical="center"/>
    </xf>
    <xf numFmtId="3" fontId="7" fillId="0" borderId="5" xfId="0" applyNumberFormat="1" applyFont="1" applyBorder="1" applyAlignment="1" applyProtection="1">
      <alignment horizontal="center" vertical="center"/>
    </xf>
    <xf numFmtId="0" fontId="18" fillId="0" borderId="16" xfId="0" applyFont="1" applyFill="1" applyBorder="1" applyAlignment="1" applyProtection="1">
      <alignment horizontal="left" vertical="center" wrapText="1"/>
    </xf>
    <xf numFmtId="0" fontId="15" fillId="0" borderId="14" xfId="0" applyFont="1" applyBorder="1" applyAlignment="1" applyProtection="1">
      <alignment vertical="center"/>
      <protection locked="0"/>
    </xf>
    <xf numFmtId="0" fontId="43" fillId="0" borderId="2" xfId="4933" applyFont="1" applyBorder="1" applyAlignment="1">
      <alignment vertical="top" wrapText="1"/>
    </xf>
    <xf numFmtId="0" fontId="20" fillId="6" borderId="2" xfId="4933" applyFont="1" applyFill="1" applyBorder="1" applyAlignment="1">
      <alignment horizontal="center" vertical="top" wrapText="1"/>
    </xf>
    <xf numFmtId="1" fontId="20" fillId="0" borderId="2" xfId="11" applyNumberFormat="1" applyFont="1" applyFill="1" applyBorder="1" applyAlignment="1" applyProtection="1">
      <alignment horizontal="center" vertical="center"/>
    </xf>
    <xf numFmtId="2" fontId="20" fillId="0" borderId="2" xfId="11" applyNumberFormat="1" applyFont="1" applyFill="1" applyBorder="1" applyAlignment="1" applyProtection="1">
      <alignment horizontal="right" vertical="center"/>
      <protection locked="0"/>
    </xf>
    <xf numFmtId="166" fontId="20" fillId="0" borderId="2" xfId="3257" applyFont="1" applyFill="1" applyBorder="1" applyAlignment="1" applyProtection="1">
      <alignment horizontal="right" vertical="center"/>
      <protection locked="0"/>
    </xf>
    <xf numFmtId="0" fontId="0" fillId="0" borderId="0" xfId="0" applyProtection="1">
      <protection locked="0"/>
    </xf>
    <xf numFmtId="0" fontId="20" fillId="0" borderId="2" xfId="4933" applyFont="1" applyBorder="1" applyAlignment="1">
      <alignment horizontal="left" wrapText="1"/>
    </xf>
    <xf numFmtId="0" fontId="20" fillId="6" borderId="2" xfId="4933" applyFont="1" applyFill="1" applyBorder="1" applyAlignment="1">
      <alignment horizontal="center" wrapText="1"/>
    </xf>
    <xf numFmtId="1" fontId="20" fillId="0" borderId="2" xfId="6" applyNumberFormat="1" applyFont="1" applyFill="1" applyBorder="1" applyAlignment="1" applyProtection="1">
      <alignment horizontal="center" vertical="center"/>
    </xf>
    <xf numFmtId="2" fontId="20" fillId="0" borderId="2" xfId="6" applyNumberFormat="1" applyFont="1" applyFill="1" applyBorder="1" applyAlignment="1" applyProtection="1">
      <alignment horizontal="right" vertical="center"/>
      <protection locked="0"/>
    </xf>
    <xf numFmtId="1" fontId="20" fillId="6" borderId="2" xfId="4933" applyNumberFormat="1" applyFont="1" applyFill="1" applyBorder="1" applyAlignment="1">
      <alignment horizontal="center" wrapText="1"/>
    </xf>
    <xf numFmtId="1" fontId="20" fillId="0" borderId="2" xfId="6" applyNumberFormat="1" applyFont="1" applyFill="1" applyBorder="1" applyAlignment="1" applyProtection="1">
      <alignment horizontal="center" vertical="center" wrapText="1"/>
    </xf>
    <xf numFmtId="0" fontId="20" fillId="6" borderId="2" xfId="4933" applyFont="1" applyFill="1" applyBorder="1" applyAlignment="1">
      <alignment horizontal="left" wrapText="1" indent="2"/>
    </xf>
    <xf numFmtId="1" fontId="20" fillId="6" borderId="2" xfId="6" applyNumberFormat="1" applyFont="1" applyFill="1" applyBorder="1" applyAlignment="1" applyProtection="1">
      <alignment horizontal="center" vertical="center" wrapText="1"/>
    </xf>
    <xf numFmtId="0" fontId="20" fillId="0" borderId="2" xfId="4933" applyFont="1" applyBorder="1" applyAlignment="1">
      <alignment horizontal="center" wrapText="1"/>
    </xf>
    <xf numFmtId="0" fontId="0" fillId="6" borderId="2" xfId="0" applyFill="1" applyBorder="1" applyAlignment="1">
      <alignment horizontal="center"/>
    </xf>
    <xf numFmtId="166" fontId="20" fillId="6" borderId="2" xfId="3257" applyFont="1" applyFill="1" applyBorder="1" applyAlignment="1" applyProtection="1">
      <alignment horizontal="right" vertical="center"/>
      <protection locked="0"/>
    </xf>
    <xf numFmtId="0" fontId="20" fillId="0" borderId="5" xfId="0" applyFont="1" applyBorder="1" applyAlignment="1">
      <alignment horizontal="left" vertical="top" wrapText="1"/>
    </xf>
    <xf numFmtId="0" fontId="20" fillId="0" borderId="16" xfId="0" applyFont="1" applyBorder="1" applyAlignment="1">
      <alignment horizontal="center" vertical="center" wrapText="1"/>
    </xf>
    <xf numFmtId="0" fontId="0" fillId="0" borderId="5" xfId="0" applyBorder="1" applyAlignment="1">
      <alignment horizontal="center" vertical="center"/>
    </xf>
    <xf numFmtId="2" fontId="0" fillId="0" borderId="16" xfId="4933" applyNumberFormat="1" applyFont="1" applyBorder="1" applyAlignment="1" applyProtection="1">
      <alignment horizontal="right" vertical="center"/>
      <protection locked="0"/>
    </xf>
    <xf numFmtId="166" fontId="45" fillId="0" borderId="2" xfId="3257" applyFont="1" applyFill="1" applyBorder="1" applyAlignment="1" applyProtection="1">
      <alignment horizontal="right" vertical="center"/>
      <protection locked="0"/>
    </xf>
    <xf numFmtId="0" fontId="45" fillId="0" borderId="0" xfId="0" applyFont="1" applyProtection="1">
      <protection locked="0"/>
    </xf>
    <xf numFmtId="0" fontId="45" fillId="6" borderId="2" xfId="4933" applyFont="1" applyFill="1" applyBorder="1" applyAlignment="1">
      <alignment horizontal="center" wrapText="1"/>
    </xf>
    <xf numFmtId="1" fontId="45" fillId="0" borderId="2" xfId="6" applyNumberFormat="1" applyFont="1" applyFill="1" applyBorder="1" applyAlignment="1" applyProtection="1">
      <alignment horizontal="center" vertical="center"/>
    </xf>
    <xf numFmtId="2" fontId="45" fillId="0" borderId="2" xfId="6" applyNumberFormat="1" applyFont="1" applyFill="1" applyBorder="1" applyAlignment="1" applyProtection="1">
      <alignment horizontal="right" vertical="center"/>
      <protection locked="0"/>
    </xf>
    <xf numFmtId="0" fontId="45" fillId="0" borderId="2" xfId="4933" applyFont="1" applyBorder="1" applyAlignment="1">
      <alignment horizontal="left" wrapText="1" indent="2"/>
    </xf>
    <xf numFmtId="166" fontId="45" fillId="6" borderId="2" xfId="3257" applyFont="1" applyFill="1" applyBorder="1" applyAlignment="1" applyProtection="1">
      <alignment horizontal="right" vertical="center"/>
      <protection locked="0"/>
    </xf>
    <xf numFmtId="0" fontId="45" fillId="6" borderId="2" xfId="4933" applyFont="1" applyFill="1" applyBorder="1" applyAlignment="1">
      <alignment horizontal="left" wrapText="1" indent="2"/>
    </xf>
    <xf numFmtId="0" fontId="45" fillId="0" borderId="2" xfId="4933" applyFont="1" applyBorder="1" applyAlignment="1">
      <alignment horizontal="left" wrapText="1" indent="1"/>
    </xf>
    <xf numFmtId="0" fontId="45" fillId="0" borderId="2" xfId="4933" applyFont="1" applyBorder="1" applyAlignment="1">
      <alignment horizontal="center" wrapText="1"/>
    </xf>
    <xf numFmtId="0" fontId="45" fillId="6" borderId="2" xfId="0" applyFont="1" applyFill="1" applyBorder="1" applyAlignment="1">
      <alignment horizontal="center" wrapText="1"/>
    </xf>
    <xf numFmtId="0" fontId="45" fillId="6" borderId="2" xfId="0" applyFont="1" applyFill="1" applyBorder="1" applyAlignment="1">
      <alignment horizontal="center"/>
    </xf>
    <xf numFmtId="2" fontId="45" fillId="6" borderId="4" xfId="4933" applyNumberFormat="1" applyFont="1" applyFill="1" applyBorder="1" applyAlignment="1" applyProtection="1">
      <alignment horizontal="right" vertical="center"/>
      <protection locked="0"/>
    </xf>
    <xf numFmtId="0" fontId="33" fillId="0" borderId="0" xfId="0" applyFont="1" applyAlignment="1" applyProtection="1">
      <alignment horizontal="center" vertical="center"/>
    </xf>
    <xf numFmtId="0" fontId="20" fillId="0" borderId="5" xfId="0" applyFont="1" applyBorder="1" applyAlignment="1">
      <alignment horizontal="center" vertical="center" wrapText="1"/>
    </xf>
    <xf numFmtId="0" fontId="20" fillId="0" borderId="2" xfId="4933" applyFont="1" applyBorder="1" applyAlignment="1">
      <alignment horizontal="center" vertical="top" wrapText="1"/>
    </xf>
    <xf numFmtId="0" fontId="20" fillId="0" borderId="0" xfId="0" applyFont="1" applyProtection="1">
      <protection locked="0"/>
    </xf>
    <xf numFmtId="0" fontId="20" fillId="0" borderId="2" xfId="4933" applyFont="1" applyBorder="1" applyAlignment="1">
      <alignment horizontal="left" wrapText="1" indent="2"/>
    </xf>
    <xf numFmtId="4" fontId="20" fillId="0" borderId="0" xfId="0" applyNumberFormat="1" applyFont="1" applyProtection="1">
      <protection locked="0"/>
    </xf>
    <xf numFmtId="0" fontId="43" fillId="0" borderId="2" xfId="4933" applyFont="1" applyBorder="1" applyAlignment="1">
      <alignment wrapText="1"/>
    </xf>
    <xf numFmtId="2" fontId="20" fillId="0" borderId="2" xfId="4933" applyNumberFormat="1" applyFont="1" applyBorder="1" applyAlignment="1" applyProtection="1">
      <alignment horizontal="right" vertical="center"/>
      <protection locked="0"/>
    </xf>
    <xf numFmtId="0" fontId="20" fillId="6" borderId="2" xfId="0" applyFont="1" applyFill="1" applyBorder="1" applyAlignment="1">
      <alignment horizontal="center" wrapText="1"/>
    </xf>
    <xf numFmtId="0" fontId="20" fillId="6" borderId="2" xfId="0" applyFont="1" applyFill="1" applyBorder="1" applyAlignment="1">
      <alignment horizontal="center"/>
    </xf>
    <xf numFmtId="2" fontId="20" fillId="6" borderId="4" xfId="4933" applyNumberFormat="1" applyFont="1" applyFill="1" applyBorder="1" applyAlignment="1" applyProtection="1">
      <alignment horizontal="right" vertical="center"/>
      <protection locked="0"/>
    </xf>
    <xf numFmtId="0" fontId="20" fillId="0" borderId="2" xfId="0" applyFont="1" applyBorder="1" applyAlignment="1">
      <alignment horizontal="left" vertical="center" wrapText="1"/>
    </xf>
    <xf numFmtId="0" fontId="20" fillId="0" borderId="2" xfId="4933" applyFont="1" applyBorder="1" applyAlignment="1">
      <alignment horizontal="left" vertical="center" wrapText="1"/>
    </xf>
    <xf numFmtId="0" fontId="20" fillId="0" borderId="2" xfId="0" applyFont="1" applyBorder="1" applyAlignment="1">
      <alignment horizontal="center" vertical="center" wrapText="1"/>
    </xf>
    <xf numFmtId="1" fontId="20" fillId="0" borderId="2" xfId="10" applyNumberFormat="1" applyFont="1" applyFill="1" applyBorder="1" applyAlignment="1" applyProtection="1">
      <alignment horizontal="center" vertical="center"/>
    </xf>
    <xf numFmtId="166" fontId="20" fillId="0" borderId="2" xfId="3257" applyFont="1" applyFill="1" applyBorder="1" applyAlignment="1" applyProtection="1">
      <alignment horizontal="center"/>
      <protection locked="0"/>
    </xf>
    <xf numFmtId="0" fontId="20" fillId="0" borderId="2" xfId="4933" applyFont="1" applyBorder="1" applyAlignment="1">
      <alignment horizontal="center" vertical="center" wrapText="1"/>
    </xf>
    <xf numFmtId="2" fontId="20" fillId="0" borderId="2" xfId="10" applyNumberFormat="1" applyFont="1" applyFill="1" applyBorder="1" applyAlignment="1" applyProtection="1">
      <alignment horizontal="right" vertical="center"/>
      <protection locked="0"/>
    </xf>
    <xf numFmtId="4" fontId="0" fillId="0" borderId="0" xfId="0" applyNumberFormat="1" applyProtection="1">
      <protection locked="0"/>
    </xf>
    <xf numFmtId="0" fontId="43" fillId="0" borderId="2" xfId="4933" applyFont="1" applyBorder="1" applyAlignment="1">
      <alignment horizontal="left" vertical="center" wrapText="1"/>
    </xf>
    <xf numFmtId="166" fontId="0" fillId="0" borderId="2" xfId="3257" applyFont="1" applyBorder="1" applyProtection="1">
      <protection locked="0"/>
    </xf>
    <xf numFmtId="1" fontId="20" fillId="0" borderId="2" xfId="10" applyNumberFormat="1" applyFont="1" applyFill="1" applyBorder="1" applyAlignment="1" applyProtection="1">
      <alignment horizontal="center" vertical="center" wrapText="1"/>
    </xf>
    <xf numFmtId="2" fontId="20" fillId="0" borderId="2" xfId="10" applyNumberFormat="1" applyFont="1" applyFill="1" applyBorder="1" applyAlignment="1" applyProtection="1">
      <alignment horizontal="right"/>
      <protection locked="0"/>
    </xf>
    <xf numFmtId="0" fontId="20" fillId="0" borderId="2" xfId="4933" applyFont="1" applyBorder="1" applyAlignment="1">
      <alignment horizontal="left" vertical="top" wrapText="1"/>
    </xf>
    <xf numFmtId="166" fontId="20" fillId="0" borderId="2" xfId="3257" applyFont="1" applyBorder="1" applyProtection="1">
      <protection locked="0"/>
    </xf>
    <xf numFmtId="0" fontId="15" fillId="0" borderId="11" xfId="0" applyFont="1" applyBorder="1" applyAlignment="1" applyProtection="1">
      <alignment horizontal="center" vertical="center" wrapText="1"/>
      <protection locked="0"/>
    </xf>
    <xf numFmtId="0" fontId="0" fillId="0" borderId="2" xfId="0" applyBorder="1" applyProtection="1">
      <protection locked="0"/>
    </xf>
    <xf numFmtId="0" fontId="32" fillId="0" borderId="3" xfId="321" applyFont="1" applyFill="1" applyBorder="1" applyAlignment="1" applyProtection="1">
      <alignment horizontal="left" vertical="center" wrapText="1"/>
    </xf>
    <xf numFmtId="0" fontId="32" fillId="0" borderId="3" xfId="321" applyFont="1" applyFill="1" applyBorder="1" applyAlignment="1" applyProtection="1">
      <alignment horizontal="center" vertical="center" wrapText="1"/>
    </xf>
    <xf numFmtId="3" fontId="32" fillId="0" borderId="2" xfId="321" applyNumberFormat="1" applyFont="1" applyFill="1" applyBorder="1" applyAlignment="1" applyProtection="1">
      <alignment horizontal="center" vertical="center"/>
    </xf>
    <xf numFmtId="2" fontId="32" fillId="0" borderId="2" xfId="321" applyNumberFormat="1" applyFont="1" applyFill="1" applyBorder="1" applyAlignment="1" applyProtection="1">
      <alignment horizontal="center" vertical="center"/>
      <protection locked="0"/>
    </xf>
    <xf numFmtId="0" fontId="20" fillId="0" borderId="2" xfId="0" applyFont="1" applyBorder="1" applyAlignment="1">
      <alignment vertical="top" wrapText="1"/>
    </xf>
    <xf numFmtId="0" fontId="0" fillId="0" borderId="2" xfId="0" applyBorder="1" applyAlignment="1">
      <alignment horizontal="center" vertical="top" wrapText="1"/>
    </xf>
    <xf numFmtId="0" fontId="0" fillId="0" borderId="2" xfId="4933" applyFont="1" applyBorder="1" applyAlignment="1">
      <alignment horizontal="center" vertical="top"/>
    </xf>
    <xf numFmtId="2" fontId="0" fillId="0" borderId="2" xfId="4933" applyNumberFormat="1" applyFont="1" applyBorder="1" applyAlignment="1" applyProtection="1">
      <alignment horizontal="right" vertical="top"/>
      <protection locked="0"/>
    </xf>
    <xf numFmtId="0" fontId="15" fillId="0" borderId="7" xfId="0" applyFont="1" applyBorder="1" applyAlignment="1" applyProtection="1">
      <alignment vertical="center"/>
      <protection locked="0"/>
    </xf>
    <xf numFmtId="166" fontId="15" fillId="0" borderId="7" xfId="3257" applyFont="1" applyBorder="1" applyAlignment="1" applyProtection="1">
      <alignment horizontal="right" vertical="center"/>
      <protection locked="0"/>
    </xf>
    <xf numFmtId="0" fontId="35" fillId="0" borderId="6" xfId="321" applyFont="1" applyFill="1" applyBorder="1" applyAlignment="1" applyProtection="1">
      <alignment vertical="center" wrapText="1"/>
    </xf>
    <xf numFmtId="0" fontId="15" fillId="0" borderId="3" xfId="0" applyFont="1" applyBorder="1" applyAlignment="1" applyProtection="1">
      <alignment vertical="center" wrapText="1"/>
    </xf>
    <xf numFmtId="0" fontId="18" fillId="0" borderId="3" xfId="321" applyFont="1" applyFill="1" applyBorder="1" applyAlignment="1" applyProtection="1">
      <alignment vertical="center" wrapText="1"/>
    </xf>
    <xf numFmtId="0" fontId="15" fillId="0" borderId="3" xfId="321" applyFont="1" applyFill="1" applyBorder="1" applyAlignment="1" applyProtection="1">
      <alignment horizontal="left" vertical="center" wrapText="1"/>
    </xf>
    <xf numFmtId="0" fontId="18" fillId="6" borderId="15" xfId="321" applyFont="1" applyFill="1" applyBorder="1" applyAlignment="1" applyProtection="1">
      <alignment horizontal="left" vertical="center" wrapText="1"/>
    </xf>
    <xf numFmtId="0" fontId="26" fillId="0" borderId="2" xfId="4933" applyFont="1" applyBorder="1" applyAlignment="1">
      <alignment horizontal="left" vertical="center" wrapText="1"/>
    </xf>
    <xf numFmtId="0" fontId="20" fillId="0" borderId="2" xfId="0" applyFont="1" applyBorder="1" applyAlignment="1">
      <alignment wrapText="1"/>
    </xf>
    <xf numFmtId="0" fontId="20" fillId="0" borderId="2" xfId="0" applyFont="1" applyBorder="1" applyAlignment="1">
      <alignment horizontal="center" wrapText="1"/>
    </xf>
    <xf numFmtId="166" fontId="0" fillId="0" borderId="2" xfId="0" applyNumberFormat="1" applyBorder="1" applyProtection="1">
      <protection locked="0"/>
    </xf>
    <xf numFmtId="0" fontId="20" fillId="6" borderId="2" xfId="4933" applyFont="1" applyFill="1" applyBorder="1" applyAlignment="1">
      <alignment horizontal="left" vertical="center" wrapText="1" indent="2"/>
    </xf>
    <xf numFmtId="0" fontId="0" fillId="6" borderId="2" xfId="0" applyFill="1" applyBorder="1"/>
    <xf numFmtId="166" fontId="0" fillId="6" borderId="2" xfId="3257" applyFont="1" applyFill="1" applyBorder="1" applyProtection="1">
      <protection locked="0"/>
    </xf>
    <xf numFmtId="166" fontId="0" fillId="6" borderId="2" xfId="3257" applyFont="1" applyFill="1" applyBorder="1" applyAlignment="1" applyProtection="1">
      <protection locked="0"/>
    </xf>
    <xf numFmtId="164" fontId="0" fillId="0" borderId="0" xfId="0" applyNumberFormat="1" applyProtection="1">
      <protection locked="0"/>
    </xf>
    <xf numFmtId="0" fontId="20" fillId="6" borderId="2" xfId="4933" applyFont="1" applyFill="1" applyBorder="1" applyAlignment="1">
      <alignment vertical="center" wrapText="1"/>
    </xf>
    <xf numFmtId="0" fontId="0" fillId="6" borderId="2" xfId="4933" applyFont="1" applyFill="1" applyBorder="1" applyAlignment="1">
      <alignment horizontal="left" vertical="center" wrapText="1" indent="2"/>
    </xf>
    <xf numFmtId="0" fontId="45" fillId="6" borderId="2" xfId="4933" applyFont="1" applyFill="1" applyBorder="1" applyAlignment="1">
      <alignment horizontal="left" vertical="center" wrapText="1" indent="2"/>
    </xf>
    <xf numFmtId="0" fontId="0" fillId="6" borderId="2" xfId="4933" applyFont="1" applyFill="1" applyBorder="1" applyAlignment="1">
      <alignment horizontal="left" vertical="center" wrapText="1"/>
    </xf>
    <xf numFmtId="0" fontId="0" fillId="6" borderId="0" xfId="0" applyFill="1"/>
    <xf numFmtId="0" fontId="20" fillId="6" borderId="2" xfId="4933" applyFont="1" applyFill="1" applyBorder="1" applyAlignment="1">
      <alignment horizontal="left" vertical="center" indent="2"/>
    </xf>
    <xf numFmtId="1" fontId="20" fillId="6" borderId="2" xfId="4934" applyNumberFormat="1" applyFont="1" applyFill="1" applyBorder="1" applyAlignment="1" applyProtection="1">
      <alignment horizontal="center" wrapText="1"/>
    </xf>
    <xf numFmtId="0" fontId="44" fillId="6" borderId="2" xfId="4933" applyFont="1" applyFill="1" applyBorder="1" applyAlignment="1">
      <alignment horizontal="left" vertical="center" wrapText="1"/>
    </xf>
    <xf numFmtId="0" fontId="20" fillId="6" borderId="2" xfId="4933" applyFont="1" applyFill="1" applyBorder="1" applyAlignment="1">
      <alignment vertical="center"/>
    </xf>
    <xf numFmtId="0" fontId="45" fillId="6" borderId="2" xfId="4933" applyFont="1" applyFill="1" applyBorder="1" applyAlignment="1">
      <alignment horizontal="left" vertical="center" indent="2"/>
    </xf>
    <xf numFmtId="0" fontId="20" fillId="6" borderId="15" xfId="4933" applyFont="1" applyFill="1" applyBorder="1" applyAlignment="1">
      <alignment horizontal="left" vertical="center" wrapText="1"/>
    </xf>
    <xf numFmtId="0" fontId="20" fillId="6" borderId="5" xfId="0" applyFont="1" applyFill="1" applyBorder="1" applyAlignment="1">
      <alignment horizontal="center" wrapText="1"/>
    </xf>
    <xf numFmtId="0" fontId="12" fillId="0" borderId="0" xfId="0" applyFont="1" applyAlignment="1" applyProtection="1">
      <alignment horizontal="center" vertical="center"/>
    </xf>
    <xf numFmtId="0" fontId="32" fillId="0" borderId="2" xfId="0" applyFont="1" applyFill="1" applyBorder="1" applyAlignment="1" applyProtection="1">
      <alignment horizontal="center" vertical="center"/>
    </xf>
    <xf numFmtId="0" fontId="35" fillId="0" borderId="2" xfId="321" applyFont="1" applyFill="1" applyBorder="1" applyAlignment="1" applyProtection="1">
      <alignment horizontal="center" vertical="center" wrapText="1"/>
    </xf>
    <xf numFmtId="0" fontId="12" fillId="0" borderId="2" xfId="0" applyFont="1" applyFill="1" applyBorder="1" applyAlignment="1" applyProtection="1">
      <alignment horizontal="center" vertical="center" wrapText="1"/>
    </xf>
    <xf numFmtId="0" fontId="12" fillId="0" borderId="2" xfId="0" applyFont="1" applyFill="1" applyBorder="1" applyAlignment="1" applyProtection="1">
      <alignment horizontal="center" vertical="center"/>
    </xf>
    <xf numFmtId="0" fontId="18" fillId="6" borderId="15" xfId="321" applyNumberFormat="1" applyFont="1" applyFill="1" applyBorder="1" applyAlignment="1" applyProtection="1">
      <alignment horizontal="center" vertical="center" wrapText="1"/>
    </xf>
    <xf numFmtId="0" fontId="35" fillId="0" borderId="9" xfId="0" applyFont="1" applyBorder="1" applyAlignment="1">
      <alignment horizontal="center" vertical="center" wrapText="1"/>
    </xf>
    <xf numFmtId="0" fontId="12" fillId="0" borderId="11" xfId="0" applyFont="1" applyBorder="1" applyAlignment="1" applyProtection="1">
      <alignment horizontal="center" vertical="center" wrapText="1"/>
      <protection locked="0"/>
    </xf>
    <xf numFmtId="0" fontId="18" fillId="0" borderId="0" xfId="0" applyFont="1" applyFill="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66" fontId="12" fillId="6" borderId="4" xfId="3257" applyFont="1" applyFill="1" applyBorder="1" applyAlignment="1" applyProtection="1">
      <alignment vertical="center"/>
      <protection locked="0"/>
    </xf>
    <xf numFmtId="166" fontId="12" fillId="6" borderId="16" xfId="3257" applyFont="1" applyFill="1" applyBorder="1" applyAlignment="1" applyProtection="1">
      <alignment vertical="center"/>
      <protection locked="0"/>
    </xf>
    <xf numFmtId="0" fontId="31" fillId="0" borderId="2" xfId="0" applyFont="1" applyFill="1" applyBorder="1" applyAlignment="1" applyProtection="1">
      <alignment vertical="center"/>
    </xf>
    <xf numFmtId="0" fontId="31" fillId="6" borderId="15" xfId="0" applyFont="1" applyFill="1" applyBorder="1" applyAlignment="1" applyProtection="1">
      <alignment horizontal="center" vertical="center"/>
    </xf>
    <xf numFmtId="0" fontId="0" fillId="6" borderId="15" xfId="0" applyFill="1" applyBorder="1" applyAlignment="1">
      <alignment horizontal="center"/>
    </xf>
    <xf numFmtId="0" fontId="7" fillId="0" borderId="2" xfId="0" applyFont="1" applyBorder="1" applyAlignment="1" applyProtection="1">
      <alignment horizontal="center" vertical="center" wrapText="1"/>
    </xf>
    <xf numFmtId="0" fontId="18" fillId="6" borderId="2" xfId="321" applyNumberFormat="1" applyFont="1" applyFill="1" applyBorder="1" applyAlignment="1" applyProtection="1">
      <alignment vertical="center" wrapText="1"/>
    </xf>
    <xf numFmtId="0" fontId="18" fillId="6" borderId="2" xfId="321" applyNumberFormat="1" applyFont="1" applyFill="1" applyBorder="1" applyAlignment="1" applyProtection="1">
      <alignment horizontal="center" vertical="center" wrapText="1"/>
    </xf>
    <xf numFmtId="0" fontId="35" fillId="0" borderId="2" xfId="0" applyFont="1" applyBorder="1" applyAlignment="1">
      <alignment vertical="center" wrapText="1"/>
    </xf>
    <xf numFmtId="0" fontId="35" fillId="0" borderId="2" xfId="0" applyFont="1" applyBorder="1" applyAlignment="1">
      <alignment horizontal="center" vertical="center" wrapText="1"/>
    </xf>
    <xf numFmtId="0" fontId="18" fillId="0" borderId="2" xfId="0" applyFont="1" applyBorder="1" applyAlignment="1">
      <alignment vertical="center" wrapText="1"/>
    </xf>
    <xf numFmtId="0" fontId="18" fillId="0" borderId="2" xfId="0" applyFont="1" applyBorder="1" applyAlignment="1">
      <alignment horizontal="center" vertical="center" wrapText="1"/>
    </xf>
    <xf numFmtId="0" fontId="35" fillId="0" borderId="2" xfId="0" applyFont="1" applyBorder="1" applyAlignment="1">
      <alignment wrapText="1"/>
    </xf>
    <xf numFmtId="166" fontId="18" fillId="0" borderId="5" xfId="3257" applyFont="1" applyFill="1" applyBorder="1" applyAlignment="1" applyProtection="1">
      <alignment horizontal="center" vertical="center" wrapText="1"/>
    </xf>
    <xf numFmtId="0" fontId="7" fillId="0" borderId="2" xfId="0" applyFont="1" applyBorder="1"/>
    <xf numFmtId="0" fontId="7" fillId="0" borderId="5" xfId="0" applyFont="1" applyBorder="1" applyAlignment="1" applyProtection="1">
      <alignment horizontal="center" vertical="center" wrapText="1"/>
    </xf>
    <xf numFmtId="0" fontId="6" fillId="0" borderId="5" xfId="0" applyFont="1" applyBorder="1" applyAlignment="1" applyProtection="1">
      <alignment horizontal="center" vertical="center" wrapText="1"/>
    </xf>
    <xf numFmtId="0" fontId="6" fillId="0" borderId="2" xfId="0" applyFont="1" applyBorder="1" applyAlignment="1" applyProtection="1">
      <alignment horizontal="center" vertical="center" wrapText="1"/>
    </xf>
    <xf numFmtId="0" fontId="6" fillId="0" borderId="2" xfId="0" applyFont="1" applyBorder="1"/>
    <xf numFmtId="0" fontId="34" fillId="0" borderId="0" xfId="0" applyFont="1" applyAlignment="1" applyProtection="1">
      <alignment horizontal="center" vertical="center"/>
    </xf>
    <xf numFmtId="0" fontId="37" fillId="0" borderId="0" xfId="0" applyFont="1" applyBorder="1" applyAlignment="1" applyProtection="1">
      <alignment horizontal="center" vertical="center" wrapText="1"/>
    </xf>
    <xf numFmtId="0" fontId="18" fillId="0" borderId="2" xfId="321" applyFont="1" applyFill="1" applyBorder="1" applyAlignment="1" applyProtection="1">
      <alignment horizontal="center" vertical="center" wrapText="1"/>
    </xf>
    <xf numFmtId="0" fontId="35" fillId="0" borderId="6" xfId="321" applyFont="1" applyFill="1" applyBorder="1" applyAlignment="1" applyProtection="1">
      <alignment horizontal="center" vertical="center" wrapText="1"/>
    </xf>
    <xf numFmtId="0" fontId="15" fillId="0" borderId="2" xfId="321" applyFont="1" applyFill="1" applyBorder="1" applyAlignment="1" applyProtection="1">
      <alignment horizontal="center" vertical="center" wrapText="1"/>
    </xf>
    <xf numFmtId="0" fontId="0" fillId="6" borderId="2" xfId="4933" applyFont="1" applyFill="1" applyBorder="1" applyAlignment="1">
      <alignment horizontal="center" vertical="center" wrapText="1"/>
    </xf>
    <xf numFmtId="0" fontId="18" fillId="6" borderId="2" xfId="321" applyFont="1" applyFill="1" applyBorder="1" applyAlignment="1" applyProtection="1">
      <alignment horizontal="center" vertical="center"/>
    </xf>
    <xf numFmtId="0" fontId="32" fillId="6" borderId="5" xfId="321" applyFont="1" applyFill="1" applyBorder="1" applyAlignment="1" applyProtection="1">
      <alignment vertical="center" wrapText="1"/>
    </xf>
    <xf numFmtId="0" fontId="32" fillId="6" borderId="16" xfId="321" applyFont="1" applyFill="1" applyBorder="1" applyAlignment="1" applyProtection="1">
      <alignment horizontal="center" vertical="center" wrapText="1"/>
    </xf>
    <xf numFmtId="2" fontId="15" fillId="6" borderId="5" xfId="0" applyNumberFormat="1" applyFont="1" applyFill="1" applyBorder="1" applyAlignment="1" applyProtection="1">
      <alignment horizontal="center" vertical="center"/>
    </xf>
    <xf numFmtId="3" fontId="6" fillId="6" borderId="2" xfId="0" applyNumberFormat="1" applyFont="1" applyFill="1" applyBorder="1" applyAlignment="1" applyProtection="1">
      <alignment horizontal="center" vertical="center"/>
    </xf>
    <xf numFmtId="0" fontId="20" fillId="0" borderId="2" xfId="0" applyFont="1" applyBorder="1" applyAlignment="1">
      <alignment horizontal="left" vertical="top" wrapText="1"/>
    </xf>
    <xf numFmtId="166" fontId="20" fillId="6" borderId="2" xfId="3257" applyFont="1" applyFill="1" applyBorder="1" applyProtection="1">
      <protection locked="0"/>
    </xf>
    <xf numFmtId="166" fontId="20" fillId="6" borderId="2" xfId="3257" applyFont="1" applyFill="1" applyBorder="1" applyAlignment="1" applyProtection="1">
      <protection locked="0"/>
    </xf>
    <xf numFmtId="164" fontId="20" fillId="0" borderId="0" xfId="0" applyNumberFormat="1" applyFont="1" applyProtection="1">
      <protection locked="0"/>
    </xf>
    <xf numFmtId="0" fontId="0" fillId="6" borderId="2" xfId="0" applyFill="1" applyBorder="1" applyAlignment="1">
      <alignment horizontal="center" vertical="center"/>
    </xf>
    <xf numFmtId="0" fontId="20" fillId="6" borderId="2" xfId="0" applyFont="1" applyFill="1" applyBorder="1" applyAlignment="1">
      <alignment horizontal="center" vertical="center"/>
    </xf>
    <xf numFmtId="0" fontId="20" fillId="6" borderId="2" xfId="0" applyFont="1" applyFill="1" applyBorder="1" applyAlignment="1">
      <alignment horizontal="center" vertical="center" wrapText="1"/>
    </xf>
    <xf numFmtId="166" fontId="0" fillId="6" borderId="2" xfId="3257" applyFont="1" applyFill="1" applyBorder="1" applyAlignment="1" applyProtection="1">
      <alignment horizontal="center"/>
      <protection locked="0"/>
    </xf>
    <xf numFmtId="0" fontId="35" fillId="0" borderId="2" xfId="0" applyFont="1" applyBorder="1" applyAlignment="1">
      <alignment horizontal="center" wrapText="1"/>
    </xf>
    <xf numFmtId="0" fontId="32" fillId="4" borderId="2" xfId="321"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xf>
    <xf numFmtId="3" fontId="31" fillId="0" borderId="2" xfId="0" applyNumberFormat="1" applyFont="1" applyFill="1" applyBorder="1" applyAlignment="1" applyProtection="1">
      <alignment horizontal="center" vertical="center"/>
    </xf>
    <xf numFmtId="166" fontId="31" fillId="0" borderId="2" xfId="3257" applyFont="1" applyFill="1" applyBorder="1" applyAlignment="1" applyProtection="1">
      <alignment vertical="center"/>
      <protection locked="0"/>
    </xf>
    <xf numFmtId="0" fontId="31" fillId="0" borderId="2" xfId="0" applyFont="1" applyFill="1" applyBorder="1" applyAlignment="1" applyProtection="1">
      <alignment vertical="center" wrapText="1"/>
      <protection locked="0"/>
    </xf>
    <xf numFmtId="0" fontId="31" fillId="0" borderId="2" xfId="0" applyFont="1" applyFill="1" applyBorder="1" applyAlignment="1" applyProtection="1">
      <alignment horizontal="center" vertical="center"/>
      <protection locked="0"/>
    </xf>
    <xf numFmtId="3" fontId="31" fillId="0" borderId="2" xfId="0" applyNumberFormat="1" applyFont="1" applyFill="1" applyBorder="1" applyAlignment="1" applyProtection="1">
      <alignment horizontal="center" vertical="center"/>
      <protection locked="0"/>
    </xf>
    <xf numFmtId="0" fontId="31" fillId="0" borderId="0" xfId="0" applyFont="1" applyFill="1" applyAlignment="1" applyProtection="1">
      <alignment vertical="center" wrapText="1"/>
      <protection locked="0"/>
    </xf>
    <xf numFmtId="0" fontId="31" fillId="0" borderId="0" xfId="0" applyFont="1" applyFill="1" applyAlignment="1" applyProtection="1">
      <alignment horizontal="center" vertical="center"/>
      <protection locked="0"/>
    </xf>
    <xf numFmtId="0" fontId="31" fillId="0" borderId="0" xfId="0" applyFont="1" applyFill="1" applyAlignment="1" applyProtection="1">
      <alignment vertical="center"/>
      <protection locked="0"/>
    </xf>
    <xf numFmtId="166" fontId="31" fillId="0" borderId="0" xfId="3257" applyFont="1" applyFill="1" applyAlignment="1" applyProtection="1">
      <alignment vertical="center"/>
      <protection locked="0"/>
    </xf>
    <xf numFmtId="0" fontId="18" fillId="0" borderId="2" xfId="0" applyFont="1" applyFill="1" applyBorder="1" applyAlignment="1" applyProtection="1">
      <alignment horizontal="center" vertical="center"/>
    </xf>
    <xf numFmtId="3" fontId="18" fillId="0" borderId="2" xfId="0" applyNumberFormat="1" applyFont="1" applyFill="1" applyBorder="1" applyAlignment="1" applyProtection="1">
      <alignment horizontal="center" vertical="center"/>
    </xf>
    <xf numFmtId="0" fontId="18" fillId="0" borderId="0" xfId="0" applyFont="1" applyFill="1" applyAlignment="1" applyProtection="1">
      <alignment vertical="center"/>
      <protection locked="0"/>
    </xf>
    <xf numFmtId="0" fontId="18" fillId="0" borderId="2" xfId="0" applyFont="1" applyFill="1" applyBorder="1" applyAlignment="1">
      <alignment vertical="center" wrapText="1"/>
    </xf>
    <xf numFmtId="172" fontId="18" fillId="0" borderId="0" xfId="0" applyNumberFormat="1" applyFont="1" applyFill="1" applyAlignment="1" applyProtection="1">
      <alignment vertical="center"/>
      <protection locked="0"/>
    </xf>
    <xf numFmtId="0" fontId="18" fillId="0" borderId="2" xfId="0" applyFont="1" applyFill="1" applyBorder="1" applyAlignment="1">
      <alignment horizontal="left" vertical="center"/>
    </xf>
    <xf numFmtId="164" fontId="18" fillId="0" borderId="0" xfId="0" applyNumberFormat="1" applyFont="1" applyFill="1" applyAlignment="1" applyProtection="1">
      <alignment vertical="center"/>
      <protection locked="0"/>
    </xf>
    <xf numFmtId="0" fontId="18" fillId="0" borderId="2" xfId="0" applyFont="1" applyFill="1" applyBorder="1" applyAlignment="1">
      <alignment horizontal="center" vertical="center" wrapText="1"/>
    </xf>
    <xf numFmtId="0" fontId="18" fillId="0" borderId="2" xfId="0" applyFont="1" applyFill="1" applyBorder="1" applyAlignment="1">
      <alignment horizontal="center" vertical="center"/>
    </xf>
    <xf numFmtId="0" fontId="35" fillId="0" borderId="3" xfId="321" applyFont="1" applyFill="1" applyBorder="1" applyAlignment="1" applyProtection="1">
      <alignment horizontal="left" vertical="center" wrapText="1"/>
    </xf>
    <xf numFmtId="0" fontId="35" fillId="0" borderId="13" xfId="321" applyFont="1" applyFill="1" applyBorder="1" applyAlignment="1" applyProtection="1">
      <alignment horizontal="left" vertical="center" wrapText="1"/>
    </xf>
    <xf numFmtId="0" fontId="15" fillId="0" borderId="1" xfId="0" applyFont="1" applyFill="1" applyBorder="1" applyAlignment="1" applyProtection="1">
      <alignment horizontal="center" vertical="center"/>
    </xf>
    <xf numFmtId="166" fontId="32" fillId="0" borderId="2" xfId="3257" applyFont="1" applyFill="1" applyBorder="1" applyAlignment="1" applyProtection="1">
      <alignment horizontal="center" vertical="center"/>
      <protection locked="0"/>
    </xf>
    <xf numFmtId="3" fontId="15" fillId="0" borderId="2" xfId="0" applyNumberFormat="1" applyFont="1" applyFill="1" applyBorder="1" applyAlignment="1" applyProtection="1">
      <alignment horizontal="center" vertical="center"/>
    </xf>
    <xf numFmtId="0" fontId="9" fillId="0" borderId="2" xfId="0" applyFont="1" applyFill="1" applyBorder="1" applyAlignment="1">
      <alignment wrapText="1"/>
    </xf>
    <xf numFmtId="0" fontId="15" fillId="0" borderId="2" xfId="0" applyFont="1" applyFill="1" applyBorder="1" applyAlignment="1" applyProtection="1">
      <alignment vertical="center" wrapText="1"/>
      <protection locked="0"/>
    </xf>
    <xf numFmtId="0" fontId="15" fillId="0" borderId="2" xfId="0" applyFont="1" applyFill="1" applyBorder="1" applyAlignment="1" applyProtection="1">
      <alignment horizontal="center" vertical="center"/>
      <protection locked="0"/>
    </xf>
    <xf numFmtId="3" fontId="15" fillId="0" borderId="2" xfId="0" applyNumberFormat="1" applyFont="1" applyFill="1" applyBorder="1" applyAlignment="1" applyProtection="1">
      <alignment horizontal="center" vertical="center"/>
      <protection locked="0"/>
    </xf>
    <xf numFmtId="0" fontId="15" fillId="0" borderId="11" xfId="0" applyFont="1" applyFill="1" applyBorder="1" applyAlignment="1" applyProtection="1">
      <alignment vertical="center" wrapText="1"/>
      <protection locked="0"/>
    </xf>
    <xf numFmtId="0" fontId="15" fillId="0" borderId="11" xfId="0" applyFont="1" applyFill="1" applyBorder="1" applyAlignment="1" applyProtection="1">
      <alignment horizontal="center" vertical="center"/>
      <protection locked="0"/>
    </xf>
    <xf numFmtId="166" fontId="15" fillId="0" borderId="11" xfId="3257" applyFont="1" applyFill="1" applyBorder="1" applyAlignment="1" applyProtection="1">
      <alignment vertical="center"/>
      <protection locked="0"/>
    </xf>
    <xf numFmtId="0" fontId="15" fillId="0" borderId="13" xfId="0" applyFont="1" applyFill="1" applyBorder="1" applyAlignment="1" applyProtection="1">
      <alignment vertical="center"/>
      <protection locked="0"/>
    </xf>
    <xf numFmtId="0" fontId="15" fillId="0" borderId="0" xfId="0" applyFont="1" applyFill="1" applyAlignment="1" applyProtection="1">
      <alignment vertical="center" wrapText="1"/>
      <protection locked="0"/>
    </xf>
    <xf numFmtId="0" fontId="15" fillId="0" borderId="0" xfId="0" applyFont="1" applyFill="1" applyAlignment="1" applyProtection="1">
      <alignment horizontal="center" vertical="center"/>
      <protection locked="0"/>
    </xf>
    <xf numFmtId="166" fontId="15" fillId="0" borderId="0" xfId="3257" applyFont="1" applyFill="1" applyAlignment="1" applyProtection="1">
      <alignment vertical="center"/>
      <protection locked="0"/>
    </xf>
    <xf numFmtId="0" fontId="32" fillId="0" borderId="2" xfId="321" applyFont="1" applyFill="1" applyBorder="1" applyAlignment="1" applyProtection="1">
      <alignment vertical="top" wrapText="1"/>
    </xf>
    <xf numFmtId="0" fontId="5" fillId="0" borderId="2" xfId="321" applyFont="1" applyFill="1" applyBorder="1" applyAlignment="1" applyProtection="1">
      <alignment horizontal="center" vertical="center" wrapText="1"/>
    </xf>
    <xf numFmtId="3" fontId="5" fillId="0" borderId="2" xfId="0" applyNumberFormat="1" applyFont="1" applyFill="1" applyBorder="1" applyAlignment="1" applyProtection="1">
      <alignment horizontal="center" vertical="center"/>
    </xf>
    <xf numFmtId="0" fontId="20" fillId="0" borderId="2" xfId="0" applyFont="1" applyBorder="1" applyProtection="1">
      <protection locked="0"/>
    </xf>
    <xf numFmtId="0" fontId="20" fillId="6" borderId="15" xfId="0" applyFont="1" applyFill="1" applyBorder="1" applyAlignment="1">
      <alignment horizontal="center"/>
    </xf>
    <xf numFmtId="0" fontId="31" fillId="0" borderId="15" xfId="0" applyFont="1" applyBorder="1" applyAlignment="1" applyProtection="1">
      <alignment vertical="center" wrapText="1"/>
    </xf>
    <xf numFmtId="0" fontId="15" fillId="0" borderId="11" xfId="0" applyFont="1" applyBorder="1" applyAlignment="1" applyProtection="1">
      <alignment vertical="center"/>
      <protection locked="0"/>
    </xf>
    <xf numFmtId="0" fontId="20" fillId="6" borderId="2" xfId="4933" applyFont="1" applyFill="1" applyBorder="1" applyAlignment="1">
      <alignment horizontal="center" vertical="center" wrapText="1"/>
    </xf>
    <xf numFmtId="0" fontId="20" fillId="6" borderId="2" xfId="4933" applyFont="1" applyFill="1" applyBorder="1" applyAlignment="1">
      <alignment horizontal="center" vertical="center"/>
    </xf>
    <xf numFmtId="0" fontId="44" fillId="6" borderId="2" xfId="4933" applyFont="1" applyFill="1" applyBorder="1" applyAlignment="1">
      <alignment horizontal="center" vertical="center" wrapText="1"/>
    </xf>
    <xf numFmtId="0" fontId="7" fillId="0" borderId="2" xfId="0" applyFont="1" applyFill="1" applyBorder="1" applyAlignment="1" applyProtection="1">
      <alignment horizontal="center" vertical="center" wrapText="1"/>
    </xf>
    <xf numFmtId="166" fontId="15" fillId="0" borderId="2" xfId="0" applyNumberFormat="1" applyFont="1" applyFill="1" applyBorder="1" applyAlignment="1" applyProtection="1">
      <alignment horizontal="right" vertical="center"/>
      <protection locked="0"/>
    </xf>
    <xf numFmtId="0" fontId="15" fillId="0" borderId="11" xfId="0" applyFont="1" applyBorder="1" applyAlignment="1" applyProtection="1">
      <alignment horizontal="center" vertical="center"/>
      <protection locked="0"/>
    </xf>
    <xf numFmtId="0" fontId="15" fillId="0" borderId="11" xfId="0" applyFont="1" applyFill="1" applyBorder="1" applyAlignment="1" applyProtection="1">
      <alignment horizontal="center" vertical="center"/>
      <protection locked="0"/>
    </xf>
    <xf numFmtId="0" fontId="46" fillId="0" borderId="2" xfId="0" applyFont="1" applyBorder="1" applyAlignment="1">
      <alignment vertical="top" wrapText="1"/>
    </xf>
    <xf numFmtId="0" fontId="31" fillId="0" borderId="2" xfId="0" applyFont="1" applyBorder="1" applyAlignment="1">
      <alignment vertical="center"/>
    </xf>
    <xf numFmtId="0" fontId="31" fillId="0" borderId="3" xfId="0" applyFont="1" applyBorder="1" applyAlignment="1">
      <alignment vertical="center"/>
    </xf>
    <xf numFmtId="0" fontId="4" fillId="0" borderId="5" xfId="0" applyFont="1" applyBorder="1" applyAlignment="1" applyProtection="1">
      <alignment horizontal="center" vertical="center" wrapText="1"/>
    </xf>
    <xf numFmtId="0" fontId="4" fillId="0" borderId="2" xfId="0" applyFont="1" applyBorder="1" applyAlignment="1" applyProtection="1">
      <alignment horizontal="center" vertical="center" wrapText="1"/>
    </xf>
    <xf numFmtId="0" fontId="20" fillId="0" borderId="3" xfId="4933" applyFont="1" applyBorder="1" applyAlignment="1">
      <alignment horizontal="center" vertical="center" wrapText="1"/>
    </xf>
    <xf numFmtId="0" fontId="43" fillId="0" borderId="3" xfId="4933" applyFont="1" applyBorder="1" applyAlignment="1">
      <alignment horizontal="center" vertical="center" wrapText="1"/>
    </xf>
    <xf numFmtId="0" fontId="20" fillId="0" borderId="3" xfId="4933" applyFont="1" applyBorder="1" applyAlignment="1">
      <alignment horizontal="center" vertical="top" wrapText="1"/>
    </xf>
    <xf numFmtId="0" fontId="20" fillId="0" borderId="2" xfId="0" applyFont="1" applyFill="1" applyBorder="1" applyAlignment="1">
      <alignment horizontal="center" vertical="top" wrapText="1"/>
    </xf>
    <xf numFmtId="0" fontId="35" fillId="0" borderId="15" xfId="321" applyFont="1" applyFill="1" applyBorder="1" applyAlignment="1" applyProtection="1">
      <alignment horizontal="left" vertical="center" wrapText="1"/>
    </xf>
    <xf numFmtId="0" fontId="43" fillId="0" borderId="2" xfId="4933" applyFont="1" applyBorder="1" applyAlignment="1">
      <alignment horizontal="left" vertical="top" wrapText="1"/>
    </xf>
    <xf numFmtId="0" fontId="20" fillId="0" borderId="3" xfId="0" applyFont="1" applyBorder="1" applyAlignment="1">
      <alignment wrapText="1"/>
    </xf>
    <xf numFmtId="0" fontId="0" fillId="0" borderId="2" xfId="0" applyBorder="1"/>
    <xf numFmtId="0" fontId="0" fillId="0" borderId="2" xfId="4933" applyFont="1" applyBorder="1" applyAlignment="1">
      <alignment horizontal="center" vertical="center"/>
    </xf>
    <xf numFmtId="166" fontId="0" fillId="0" borderId="2" xfId="3257" applyFont="1" applyFill="1" applyBorder="1" applyAlignment="1" applyProtection="1">
      <alignment horizontal="center" vertical="center"/>
      <protection locked="0"/>
    </xf>
    <xf numFmtId="166" fontId="0" fillId="0" borderId="2" xfId="3257" applyFont="1" applyFill="1" applyBorder="1" applyAlignment="1" applyProtection="1">
      <alignment horizontal="center"/>
      <protection locked="0"/>
    </xf>
    <xf numFmtId="166" fontId="0" fillId="0" borderId="2" xfId="3257" applyFont="1" applyBorder="1" applyAlignment="1" applyProtection="1">
      <alignment horizontal="center"/>
      <protection locked="0"/>
    </xf>
    <xf numFmtId="0" fontId="43" fillId="0" borderId="2" xfId="0" applyFont="1" applyBorder="1" applyAlignment="1">
      <alignment wrapText="1"/>
    </xf>
    <xf numFmtId="1" fontId="0" fillId="0" borderId="2" xfId="0" applyNumberFormat="1" applyBorder="1" applyAlignment="1">
      <alignment horizontal="center"/>
    </xf>
    <xf numFmtId="166" fontId="0" fillId="6" borderId="2" xfId="3257" applyFont="1" applyFill="1" applyBorder="1" applyAlignment="1" applyProtection="1">
      <alignment horizontal="center" vertical="center"/>
      <protection locked="0"/>
    </xf>
    <xf numFmtId="166" fontId="0" fillId="0" borderId="2" xfId="3257" applyFont="1" applyBorder="1" applyAlignment="1" applyProtection="1">
      <alignment horizontal="center" vertical="center"/>
      <protection locked="0"/>
    </xf>
    <xf numFmtId="0" fontId="20" fillId="0" borderId="2" xfId="4933" applyFont="1" applyBorder="1" applyAlignment="1">
      <alignment wrapText="1"/>
    </xf>
    <xf numFmtId="0" fontId="0" fillId="0" borderId="2" xfId="4933" applyFont="1" applyBorder="1" applyAlignment="1">
      <alignment horizontal="left" wrapText="1" indent="2"/>
    </xf>
    <xf numFmtId="0" fontId="18" fillId="0" borderId="2" xfId="0" applyFont="1" applyBorder="1" applyAlignment="1">
      <alignment vertical="center"/>
    </xf>
    <xf numFmtId="0" fontId="18" fillId="0" borderId="0" xfId="0" applyFont="1" applyAlignment="1">
      <alignment vertical="center" wrapText="1"/>
    </xf>
    <xf numFmtId="0" fontId="20" fillId="6" borderId="2" xfId="4933" applyFont="1" applyFill="1" applyBorder="1" applyAlignment="1">
      <alignment horizontal="left" wrapText="1"/>
    </xf>
    <xf numFmtId="0" fontId="43" fillId="6" borderId="2" xfId="0" applyFont="1" applyFill="1" applyBorder="1" applyAlignment="1">
      <alignment vertical="top" wrapText="1"/>
    </xf>
    <xf numFmtId="0" fontId="20" fillId="6" borderId="2" xfId="0" applyFont="1" applyFill="1" applyBorder="1" applyAlignment="1">
      <alignment horizontal="center" vertical="top" wrapText="1"/>
    </xf>
    <xf numFmtId="1" fontId="20" fillId="6" borderId="2" xfId="6" applyNumberFormat="1" applyFont="1" applyFill="1" applyBorder="1" applyAlignment="1" applyProtection="1">
      <alignment horizontal="center" vertical="top" wrapText="1"/>
    </xf>
    <xf numFmtId="2" fontId="20" fillId="6" borderId="2" xfId="4933" applyNumberFormat="1" applyFont="1" applyFill="1" applyBorder="1" applyAlignment="1" applyProtection="1">
      <alignment horizontal="right" vertical="top"/>
      <protection locked="0"/>
    </xf>
    <xf numFmtId="0" fontId="20" fillId="6" borderId="2" xfId="4933" applyFont="1" applyFill="1" applyBorder="1" applyAlignment="1">
      <alignment horizontal="left" vertical="top" wrapText="1"/>
    </xf>
    <xf numFmtId="2" fontId="20" fillId="6" borderId="2" xfId="6" applyNumberFormat="1" applyFont="1" applyFill="1" applyBorder="1" applyAlignment="1" applyProtection="1">
      <alignment horizontal="right" vertical="center"/>
      <protection locked="0"/>
    </xf>
    <xf numFmtId="0" fontId="20" fillId="6" borderId="2" xfId="4933" applyFont="1" applyFill="1" applyBorder="1" applyAlignment="1">
      <alignment wrapText="1"/>
    </xf>
    <xf numFmtId="2" fontId="20" fillId="6" borderId="2" xfId="4933" applyNumberFormat="1" applyFont="1" applyFill="1" applyBorder="1" applyAlignment="1" applyProtection="1">
      <alignment horizontal="right" vertical="center"/>
      <protection locked="0"/>
    </xf>
    <xf numFmtId="0" fontId="20" fillId="6" borderId="2" xfId="0" applyFont="1" applyFill="1" applyBorder="1" applyAlignment="1">
      <alignment horizontal="left" vertical="top" wrapText="1"/>
    </xf>
    <xf numFmtId="2" fontId="20" fillId="6" borderId="16" xfId="4933" applyNumberFormat="1" applyFont="1" applyFill="1" applyBorder="1" applyAlignment="1" applyProtection="1">
      <alignment horizontal="right" vertical="center"/>
      <protection locked="0"/>
    </xf>
    <xf numFmtId="0" fontId="4" fillId="0" borderId="2" xfId="321" applyFont="1" applyFill="1" applyBorder="1" applyAlignment="1" applyProtection="1">
      <alignment vertical="center" wrapText="1"/>
    </xf>
    <xf numFmtId="3" fontId="4" fillId="0" borderId="2" xfId="0" applyNumberFormat="1" applyFont="1" applyBorder="1" applyAlignment="1" applyProtection="1">
      <alignment horizontal="center" vertical="center"/>
    </xf>
    <xf numFmtId="0" fontId="9" fillId="0" borderId="2" xfId="0" applyFont="1" applyFill="1" applyBorder="1"/>
    <xf numFmtId="0" fontId="4" fillId="0" borderId="2" xfId="321" applyFont="1" applyFill="1" applyBorder="1" applyAlignment="1" applyProtection="1">
      <alignment horizontal="center" vertical="center"/>
    </xf>
    <xf numFmtId="0" fontId="18" fillId="0" borderId="2" xfId="4933" applyFont="1" applyFill="1" applyBorder="1" applyAlignment="1" applyProtection="1">
      <alignment horizontal="left" vertical="center" wrapText="1"/>
    </xf>
    <xf numFmtId="0" fontId="9" fillId="0" borderId="2" xfId="0" applyFont="1" applyFill="1" applyBorder="1" applyAlignment="1" applyProtection="1">
      <alignment horizontal="right"/>
      <protection locked="0"/>
    </xf>
    <xf numFmtId="0" fontId="9" fillId="0" borderId="0" xfId="0" applyFont="1" applyFill="1" applyProtection="1">
      <protection locked="0"/>
    </xf>
    <xf numFmtId="1" fontId="18" fillId="0" borderId="2" xfId="4934" applyNumberFormat="1" applyFont="1" applyFill="1" applyBorder="1" applyAlignment="1" applyProtection="1">
      <alignment horizontal="center" vertical="center" wrapText="1"/>
    </xf>
    <xf numFmtId="1" fontId="18" fillId="0" borderId="5" xfId="4934" applyNumberFormat="1" applyFont="1" applyFill="1" applyBorder="1" applyAlignment="1" applyProtection="1">
      <alignment horizontal="center" vertical="center" wrapText="1"/>
    </xf>
    <xf numFmtId="0" fontId="4" fillId="0" borderId="2" xfId="0" applyFont="1" applyFill="1" applyBorder="1" applyAlignment="1">
      <alignment wrapText="1"/>
    </xf>
    <xf numFmtId="0" fontId="20" fillId="0" borderId="2" xfId="4933" applyFont="1" applyBorder="1" applyAlignment="1">
      <alignment horizontal="left" wrapText="1" indent="1"/>
    </xf>
    <xf numFmtId="0" fontId="32" fillId="6" borderId="16" xfId="321" applyFont="1" applyFill="1" applyBorder="1" applyAlignment="1" applyProtection="1">
      <alignment vertical="center" wrapText="1"/>
    </xf>
    <xf numFmtId="166" fontId="4" fillId="0" borderId="2" xfId="3257" applyFont="1" applyFill="1" applyBorder="1" applyAlignment="1" applyProtection="1">
      <alignment vertical="center"/>
      <protection locked="0"/>
    </xf>
    <xf numFmtId="0" fontId="20" fillId="0" borderId="3" xfId="0" applyFont="1" applyBorder="1" applyAlignment="1">
      <alignment horizontal="center" wrapText="1"/>
    </xf>
    <xf numFmtId="4" fontId="4" fillId="0" borderId="0" xfId="0" applyNumberFormat="1" applyFont="1" applyAlignment="1" applyProtection="1">
      <alignment vertical="center"/>
      <protection locked="0"/>
    </xf>
    <xf numFmtId="2" fontId="20" fillId="0" borderId="2" xfId="6" applyNumberFormat="1" applyFont="1" applyFill="1" applyBorder="1" applyAlignment="1" applyProtection="1">
      <alignment horizontal="center" vertical="center"/>
    </xf>
    <xf numFmtId="0" fontId="4" fillId="6" borderId="2" xfId="0" applyFont="1" applyFill="1" applyBorder="1" applyAlignment="1" applyProtection="1">
      <alignment horizontal="center" vertical="center"/>
    </xf>
    <xf numFmtId="0" fontId="4" fillId="0" borderId="0" xfId="0" applyFont="1" applyProtection="1">
      <protection locked="0"/>
    </xf>
    <xf numFmtId="0" fontId="4" fillId="0" borderId="0" xfId="0" applyFont="1" applyFill="1" applyAlignment="1" applyProtection="1">
      <alignment vertical="center"/>
      <protection locked="0"/>
    </xf>
    <xf numFmtId="0" fontId="4" fillId="0" borderId="0" xfId="0" applyFont="1" applyAlignment="1" applyProtection="1">
      <alignment vertical="center"/>
      <protection locked="0"/>
    </xf>
    <xf numFmtId="0" fontId="33" fillId="0" borderId="0" xfId="0" applyFont="1" applyAlignment="1">
      <alignment vertical="center"/>
    </xf>
    <xf numFmtId="0" fontId="33" fillId="0" borderId="0" xfId="0" applyFont="1" applyAlignment="1">
      <alignment horizontal="center" vertical="center"/>
    </xf>
    <xf numFmtId="0" fontId="4" fillId="0" borderId="0" xfId="0" applyFont="1" applyAlignment="1">
      <alignment horizontal="center" vertical="center"/>
    </xf>
    <xf numFmtId="0" fontId="4" fillId="0" borderId="0" xfId="0" applyFont="1" applyAlignment="1">
      <alignment vertical="center"/>
    </xf>
    <xf numFmtId="0" fontId="4" fillId="0" borderId="0" xfId="0" applyFont="1" applyAlignment="1" applyProtection="1">
      <alignment horizontal="right" vertical="center"/>
      <protection locked="0"/>
    </xf>
    <xf numFmtId="166" fontId="4" fillId="0" borderId="0" xfId="3257" applyFont="1" applyAlignment="1" applyProtection="1">
      <alignment horizontal="right" vertical="center"/>
      <protection locked="0"/>
    </xf>
    <xf numFmtId="0" fontId="32" fillId="3" borderId="3" xfId="4941" applyFont="1" applyFill="1" applyBorder="1" applyAlignment="1">
      <alignment horizontal="left" vertical="center" wrapText="1"/>
    </xf>
    <xf numFmtId="0" fontId="32" fillId="3" borderId="3" xfId="4941" applyFont="1" applyFill="1" applyBorder="1" applyAlignment="1">
      <alignment horizontal="center" vertical="center" wrapText="1"/>
    </xf>
    <xf numFmtId="0" fontId="32" fillId="3" borderId="2" xfId="4941" applyFont="1" applyFill="1" applyBorder="1" applyAlignment="1">
      <alignment horizontal="center" vertical="center"/>
    </xf>
    <xf numFmtId="2" fontId="32" fillId="3" borderId="2" xfId="4941" applyNumberFormat="1" applyFont="1" applyFill="1" applyBorder="1" applyAlignment="1" applyProtection="1">
      <alignment horizontal="right" vertical="center"/>
      <protection locked="0"/>
    </xf>
    <xf numFmtId="0" fontId="32" fillId="3" borderId="5" xfId="4941" applyFont="1" applyFill="1" applyBorder="1" applyAlignment="1">
      <alignment vertical="center" wrapText="1"/>
    </xf>
    <xf numFmtId="0" fontId="32" fillId="3" borderId="5" xfId="4941" applyFont="1" applyFill="1" applyBorder="1" applyAlignment="1">
      <alignment horizontal="center" vertical="center" wrapText="1"/>
    </xf>
    <xf numFmtId="2" fontId="4" fillId="3" borderId="5" xfId="0" applyNumberFormat="1" applyFont="1" applyFill="1" applyBorder="1" applyAlignment="1">
      <alignment horizontal="center" vertical="center"/>
    </xf>
    <xf numFmtId="2" fontId="4" fillId="3" borderId="5" xfId="4941" applyNumberFormat="1" applyFont="1" applyFill="1" applyBorder="1" applyAlignment="1" applyProtection="1">
      <alignment horizontal="right" vertical="center"/>
      <protection locked="0"/>
    </xf>
    <xf numFmtId="166" fontId="4" fillId="3" borderId="5" xfId="3257" applyFont="1" applyFill="1" applyBorder="1" applyAlignment="1" applyProtection="1">
      <alignment horizontal="right" vertical="center"/>
      <protection locked="0"/>
    </xf>
    <xf numFmtId="0" fontId="32" fillId="6" borderId="2" xfId="4941" applyFont="1" applyFill="1" applyBorder="1" applyAlignment="1">
      <alignment vertical="center" wrapText="1"/>
    </xf>
    <xf numFmtId="0" fontId="32" fillId="6" borderId="2" xfId="4941" applyFont="1" applyFill="1" applyBorder="1" applyAlignment="1">
      <alignment horizontal="center" vertical="center" wrapText="1"/>
    </xf>
    <xf numFmtId="2" fontId="4" fillId="6" borderId="2" xfId="0" applyNumberFormat="1" applyFont="1" applyFill="1" applyBorder="1" applyAlignment="1">
      <alignment horizontal="center" vertical="center"/>
    </xf>
    <xf numFmtId="2" fontId="4" fillId="6" borderId="2" xfId="4941" applyNumberFormat="1" applyFont="1" applyFill="1" applyBorder="1" applyAlignment="1" applyProtection="1">
      <alignment horizontal="right" vertical="center"/>
      <protection locked="0"/>
    </xf>
    <xf numFmtId="166" fontId="4" fillId="6" borderId="2" xfId="3257" applyFont="1" applyFill="1" applyBorder="1" applyAlignment="1" applyProtection="1">
      <alignment horizontal="right" vertical="center"/>
      <protection locked="0"/>
    </xf>
    <xf numFmtId="0" fontId="4" fillId="0" borderId="2" xfId="0" applyFont="1" applyBorder="1" applyAlignment="1" applyProtection="1">
      <alignment vertical="center"/>
      <protection locked="0"/>
    </xf>
    <xf numFmtId="0" fontId="49" fillId="0" borderId="2" xfId="0" applyFont="1" applyBorder="1" applyAlignment="1">
      <alignment vertical="center" wrapText="1"/>
    </xf>
    <xf numFmtId="0" fontId="49" fillId="0" borderId="2" xfId="0" applyFont="1" applyBorder="1" applyAlignment="1">
      <alignment horizontal="center" vertical="center" wrapText="1"/>
    </xf>
    <xf numFmtId="0" fontId="50" fillId="0" borderId="2" xfId="0" applyFont="1" applyBorder="1" applyAlignment="1">
      <alignment horizontal="center" vertical="center"/>
    </xf>
    <xf numFmtId="0" fontId="50" fillId="0" borderId="2" xfId="0" applyFont="1" applyBorder="1" applyAlignment="1">
      <alignment horizontal="right" vertical="center"/>
    </xf>
    <xf numFmtId="0" fontId="50" fillId="0" borderId="2" xfId="0" applyFont="1" applyBorder="1" applyAlignment="1">
      <alignment vertical="center" wrapText="1"/>
    </xf>
    <xf numFmtId="0" fontId="50" fillId="0" borderId="2" xfId="0" applyFont="1" applyBorder="1" applyAlignment="1">
      <alignment horizontal="center" vertical="center" wrapText="1"/>
    </xf>
    <xf numFmtId="0" fontId="26" fillId="0" borderId="2" xfId="0" applyFont="1" applyBorder="1" applyAlignment="1">
      <alignment vertical="center" wrapText="1"/>
    </xf>
    <xf numFmtId="0" fontId="26" fillId="0" borderId="2" xfId="0" applyFont="1" applyBorder="1" applyAlignment="1">
      <alignment horizontal="center" vertical="center" wrapText="1"/>
    </xf>
    <xf numFmtId="0" fontId="0" fillId="0" borderId="2" xfId="0" applyFont="1" applyBorder="1" applyAlignment="1">
      <alignment horizontal="center" vertical="center" wrapText="1"/>
    </xf>
    <xf numFmtId="0" fontId="51" fillId="0" borderId="2" xfId="0" applyFont="1" applyBorder="1" applyAlignment="1">
      <alignment vertical="center"/>
    </xf>
    <xf numFmtId="0" fontId="0" fillId="0" borderId="2" xfId="0" applyBorder="1" applyAlignment="1">
      <alignment horizontal="center"/>
    </xf>
    <xf numFmtId="0" fontId="4" fillId="0" borderId="0" xfId="0" applyFont="1" applyAlignment="1" applyProtection="1">
      <alignment horizontal="center" vertical="center"/>
      <protection locked="0"/>
    </xf>
    <xf numFmtId="166" fontId="0" fillId="0" borderId="0" xfId="0" applyNumberFormat="1" applyProtection="1">
      <protection locked="0"/>
    </xf>
    <xf numFmtId="0" fontId="18" fillId="8" borderId="2" xfId="321" applyFont="1" applyFill="1" applyBorder="1" applyAlignment="1" applyProtection="1">
      <alignment horizontal="center" vertical="center" wrapText="1"/>
    </xf>
    <xf numFmtId="166" fontId="0" fillId="0" borderId="2" xfId="4933" applyNumberFormat="1" applyFont="1" applyBorder="1" applyAlignment="1">
      <alignment horizontal="center" vertical="top"/>
    </xf>
    <xf numFmtId="0" fontId="4" fillId="0" borderId="0" xfId="0" applyFont="1" applyBorder="1" applyAlignment="1" applyProtection="1">
      <alignment vertical="center"/>
      <protection locked="0"/>
    </xf>
    <xf numFmtId="166" fontId="4" fillId="0" borderId="2" xfId="3257" applyFont="1" applyBorder="1" applyAlignment="1" applyProtection="1">
      <alignment horizontal="right" vertical="center"/>
      <protection locked="0"/>
    </xf>
    <xf numFmtId="0" fontId="50" fillId="0" borderId="2" xfId="0" applyFont="1" applyBorder="1" applyAlignment="1">
      <alignment horizontal="right" vertical="center" wrapText="1"/>
    </xf>
    <xf numFmtId="0" fontId="4" fillId="0" borderId="2" xfId="0" applyFont="1" applyFill="1" applyBorder="1" applyAlignment="1" applyProtection="1">
      <alignment horizontal="right"/>
      <protection locked="0"/>
    </xf>
    <xf numFmtId="166" fontId="15" fillId="0" borderId="0" xfId="0" applyNumberFormat="1" applyFont="1" applyAlignment="1" applyProtection="1">
      <alignment vertical="center"/>
      <protection locked="0"/>
    </xf>
    <xf numFmtId="2" fontId="4" fillId="0" borderId="2" xfId="321" applyNumberFormat="1" applyFont="1" applyFill="1" applyBorder="1" applyAlignment="1" applyProtection="1">
      <alignment horizontal="right" vertical="center"/>
      <protection locked="0"/>
    </xf>
    <xf numFmtId="166" fontId="4" fillId="0" borderId="5" xfId="3257" applyFont="1" applyFill="1" applyBorder="1" applyAlignment="1" applyProtection="1">
      <alignment horizontal="right" vertical="center"/>
      <protection locked="0"/>
    </xf>
    <xf numFmtId="166" fontId="11" fillId="0" borderId="2" xfId="3257" applyNumberFormat="1" applyFont="1" applyFill="1" applyBorder="1" applyAlignment="1" applyProtection="1">
      <alignment horizontal="center" vertical="center"/>
      <protection locked="0"/>
    </xf>
    <xf numFmtId="0" fontId="4" fillId="0" borderId="2" xfId="0" applyFont="1" applyFill="1" applyBorder="1" applyAlignment="1" applyProtection="1">
      <alignment vertical="center" wrapText="1"/>
    </xf>
    <xf numFmtId="0" fontId="1" fillId="0" borderId="0" xfId="0" applyFont="1" applyProtection="1">
      <protection locked="0"/>
    </xf>
    <xf numFmtId="0" fontId="35" fillId="0" borderId="0" xfId="0" applyFont="1" applyProtection="1">
      <protection locked="0"/>
    </xf>
    <xf numFmtId="166" fontId="35" fillId="0" borderId="0" xfId="0" applyNumberFormat="1" applyFont="1" applyProtection="1">
      <protection locked="0"/>
    </xf>
    <xf numFmtId="171" fontId="32" fillId="0" borderId="0" xfId="0" applyNumberFormat="1" applyFont="1" applyProtection="1">
      <protection locked="0"/>
    </xf>
    <xf numFmtId="2" fontId="32" fillId="4" borderId="2" xfId="0" applyNumberFormat="1" applyFont="1" applyFill="1" applyBorder="1" applyAlignment="1" applyProtection="1">
      <alignment horizontal="center" vertical="center" wrapText="1"/>
      <protection locked="0"/>
    </xf>
    <xf numFmtId="2" fontId="15" fillId="0" borderId="2" xfId="0" applyNumberFormat="1" applyFont="1" applyBorder="1" applyAlignment="1" applyProtection="1">
      <alignment horizontal="center" vertical="center"/>
      <protection locked="0"/>
    </xf>
    <xf numFmtId="0" fontId="32" fillId="4" borderId="2" xfId="3626" applyFont="1" applyFill="1" applyBorder="1" applyAlignment="1" applyProtection="1">
      <alignment horizontal="center" vertical="center" wrapText="1"/>
    </xf>
    <xf numFmtId="3" fontId="32" fillId="4" borderId="2" xfId="3626" applyNumberFormat="1" applyFont="1" applyFill="1" applyBorder="1" applyAlignment="1" applyProtection="1">
      <alignment horizontal="center" vertical="center"/>
    </xf>
    <xf numFmtId="0" fontId="34" fillId="0" borderId="0" xfId="0" applyFont="1" applyFill="1" applyAlignment="1" applyProtection="1">
      <alignment horizontal="center" vertical="center" wrapText="1"/>
      <protection locked="0"/>
    </xf>
    <xf numFmtId="0" fontId="18" fillId="0" borderId="2" xfId="0" applyFont="1" applyFill="1" applyBorder="1" applyAlignment="1" applyProtection="1">
      <alignment horizontal="center" vertical="center"/>
      <protection locked="0"/>
    </xf>
    <xf numFmtId="0" fontId="32" fillId="4" borderId="2" xfId="321" applyFont="1" applyFill="1" applyBorder="1" applyAlignment="1" applyProtection="1">
      <alignment horizontal="center" vertical="center" wrapText="1"/>
      <protection locked="0"/>
    </xf>
    <xf numFmtId="0" fontId="32" fillId="4" borderId="2" xfId="321" applyFont="1" applyFill="1" applyBorder="1" applyAlignment="1" applyProtection="1">
      <alignment horizontal="center" vertical="center" wrapText="1"/>
    </xf>
    <xf numFmtId="0" fontId="32" fillId="4" borderId="2" xfId="0" applyFont="1" applyFill="1" applyBorder="1" applyAlignment="1" applyProtection="1">
      <alignment horizontal="center" vertical="center"/>
    </xf>
    <xf numFmtId="166" fontId="32" fillId="4" borderId="5" xfId="0" applyNumberFormat="1" applyFont="1" applyFill="1" applyBorder="1" applyAlignment="1" applyProtection="1">
      <alignment horizontal="center" vertical="center" wrapText="1"/>
      <protection locked="0"/>
    </xf>
    <xf numFmtId="166" fontId="32" fillId="4" borderId="6" xfId="0" applyNumberFormat="1" applyFont="1" applyFill="1" applyBorder="1" applyAlignment="1" applyProtection="1">
      <alignment horizontal="center" vertical="center" wrapText="1"/>
      <protection locked="0"/>
    </xf>
    <xf numFmtId="0" fontId="15" fillId="0" borderId="11" xfId="0" applyFont="1" applyBorder="1" applyAlignment="1" applyProtection="1">
      <alignment horizontal="center" vertical="center"/>
      <protection locked="0"/>
    </xf>
    <xf numFmtId="0" fontId="15" fillId="0" borderId="14" xfId="0" applyFont="1" applyBorder="1" applyAlignment="1" applyProtection="1">
      <alignment horizontal="center" vertical="center"/>
      <protection locked="0"/>
    </xf>
    <xf numFmtId="0" fontId="32" fillId="4" borderId="5" xfId="321" applyFont="1" applyFill="1" applyBorder="1" applyAlignment="1" applyProtection="1">
      <alignment horizontal="center" vertical="center" wrapText="1"/>
    </xf>
    <xf numFmtId="0" fontId="32" fillId="4" borderId="6" xfId="321" applyFont="1" applyFill="1" applyBorder="1" applyAlignment="1" applyProtection="1">
      <alignment horizontal="center" vertical="center" wrapText="1"/>
    </xf>
    <xf numFmtId="3" fontId="32" fillId="4" borderId="5" xfId="321" applyNumberFormat="1" applyFont="1" applyFill="1" applyBorder="1" applyAlignment="1" applyProtection="1">
      <alignment horizontal="center" vertical="center"/>
    </xf>
    <xf numFmtId="3" fontId="32" fillId="4" borderId="6" xfId="321" applyNumberFormat="1" applyFont="1" applyFill="1" applyBorder="1" applyAlignment="1" applyProtection="1">
      <alignment horizontal="center" vertical="center"/>
    </xf>
    <xf numFmtId="0" fontId="15" fillId="0" borderId="11" xfId="0" applyFont="1" applyBorder="1" applyAlignment="1" applyProtection="1">
      <alignment horizontal="center"/>
      <protection locked="0"/>
    </xf>
    <xf numFmtId="0" fontId="15" fillId="0" borderId="14" xfId="0" applyFont="1" applyBorder="1" applyAlignment="1" applyProtection="1">
      <alignment horizontal="center"/>
      <protection locked="0"/>
    </xf>
    <xf numFmtId="0" fontId="32" fillId="0" borderId="7" xfId="0" applyFont="1" applyBorder="1" applyAlignment="1" applyProtection="1">
      <alignment horizontal="center"/>
      <protection locked="0"/>
    </xf>
    <xf numFmtId="0" fontId="32" fillId="0" borderId="7" xfId="0" applyFont="1" applyBorder="1" applyAlignment="1" applyProtection="1">
      <alignment horizontal="center" vertical="center"/>
      <protection locked="0"/>
    </xf>
    <xf numFmtId="4" fontId="15" fillId="0" borderId="18" xfId="3296" applyNumberFormat="1" applyFont="1" applyBorder="1" applyAlignment="1" applyProtection="1">
      <alignment horizontal="left" vertical="center"/>
      <protection locked="0"/>
    </xf>
    <xf numFmtId="4" fontId="15" fillId="0" borderId="19" xfId="3296" applyNumberFormat="1" applyFont="1" applyBorder="1" applyAlignment="1" applyProtection="1">
      <alignment horizontal="left" vertical="center"/>
      <protection locked="0"/>
    </xf>
    <xf numFmtId="165" fontId="32" fillId="0" borderId="3" xfId="3296" applyFont="1" applyBorder="1" applyAlignment="1" applyProtection="1">
      <alignment horizontal="center" vertical="center"/>
      <protection locked="0"/>
    </xf>
    <xf numFmtId="165" fontId="32" fillId="0" borderId="4" xfId="3296" applyFont="1" applyBorder="1" applyAlignment="1" applyProtection="1">
      <alignment horizontal="center" vertical="center"/>
      <protection locked="0"/>
    </xf>
    <xf numFmtId="0" fontId="32" fillId="4" borderId="2" xfId="321" applyFont="1" applyFill="1" applyBorder="1" applyAlignment="1" applyProtection="1">
      <alignment horizontal="center" vertical="center"/>
    </xf>
    <xf numFmtId="2" fontId="32" fillId="4" borderId="1" xfId="0" applyNumberFormat="1" applyFont="1" applyFill="1" applyBorder="1" applyAlignment="1" applyProtection="1">
      <alignment horizontal="center" vertical="center" wrapText="1"/>
      <protection locked="0"/>
    </xf>
    <xf numFmtId="2" fontId="32" fillId="4" borderId="6" xfId="0" applyNumberFormat="1" applyFont="1" applyFill="1" applyBorder="1" applyAlignment="1" applyProtection="1">
      <alignment horizontal="center" vertical="center" wrapText="1"/>
      <protection locked="0"/>
    </xf>
    <xf numFmtId="3" fontId="32" fillId="4" borderId="2" xfId="321" applyNumberFormat="1" applyFont="1" applyFill="1" applyBorder="1" applyAlignment="1" applyProtection="1">
      <alignment horizontal="center" vertical="center"/>
    </xf>
    <xf numFmtId="0" fontId="32" fillId="0" borderId="3" xfId="0" applyFont="1" applyBorder="1" applyAlignment="1" applyProtection="1">
      <alignment horizontal="center" vertical="center"/>
      <protection locked="0"/>
    </xf>
    <xf numFmtId="0" fontId="32" fillId="0" borderId="4" xfId="0" applyFont="1" applyBorder="1" applyAlignment="1" applyProtection="1">
      <alignment horizontal="center" vertical="center"/>
      <protection locked="0"/>
    </xf>
    <xf numFmtId="0" fontId="32" fillId="4" borderId="5" xfId="321" applyFont="1" applyFill="1" applyBorder="1" applyAlignment="1" applyProtection="1">
      <alignment horizontal="center" vertical="center" wrapText="1"/>
      <protection locked="0"/>
    </xf>
    <xf numFmtId="0" fontId="15" fillId="0" borderId="6" xfId="0" applyFont="1" applyBorder="1" applyAlignment="1" applyProtection="1">
      <alignment horizontal="center" vertical="center" wrapText="1"/>
      <protection locked="0"/>
    </xf>
    <xf numFmtId="0" fontId="32" fillId="4" borderId="15" xfId="321" applyFont="1" applyFill="1" applyBorder="1" applyAlignment="1" applyProtection="1">
      <alignment horizontal="center" vertical="center" wrapText="1"/>
      <protection locked="0"/>
    </xf>
    <xf numFmtId="0" fontId="15" fillId="0" borderId="20" xfId="0" applyFont="1" applyBorder="1" applyAlignment="1" applyProtection="1">
      <alignment horizontal="center" vertical="center" wrapText="1"/>
      <protection locked="0"/>
    </xf>
    <xf numFmtId="2" fontId="32" fillId="4" borderId="5" xfId="0" applyNumberFormat="1" applyFont="1" applyFill="1" applyBorder="1" applyAlignment="1" applyProtection="1">
      <alignment horizontal="center" vertical="center" wrapText="1"/>
      <protection locked="0"/>
    </xf>
    <xf numFmtId="0" fontId="32" fillId="0" borderId="3" xfId="0" applyFont="1" applyBorder="1" applyAlignment="1" applyProtection="1">
      <alignment vertical="center"/>
      <protection locked="0"/>
    </xf>
    <xf numFmtId="0" fontId="32" fillId="0" borderId="4" xfId="0" applyFont="1" applyBorder="1" applyAlignment="1" applyProtection="1">
      <alignment vertical="center"/>
      <protection locked="0"/>
    </xf>
    <xf numFmtId="0" fontId="32" fillId="4" borderId="5" xfId="321" applyFont="1" applyFill="1" applyBorder="1" applyAlignment="1" applyProtection="1">
      <alignment vertical="center" wrapText="1"/>
    </xf>
    <xf numFmtId="0" fontId="32" fillId="4" borderId="6" xfId="321" applyFont="1" applyFill="1" applyBorder="1" applyAlignment="1" applyProtection="1">
      <alignment vertical="center" wrapText="1"/>
    </xf>
    <xf numFmtId="0" fontId="32" fillId="4" borderId="5" xfId="321" applyFont="1" applyFill="1" applyBorder="1" applyAlignment="1" applyProtection="1">
      <alignment horizontal="center" vertical="center"/>
    </xf>
    <xf numFmtId="0" fontId="32" fillId="4" borderId="6" xfId="321" applyFont="1" applyFill="1" applyBorder="1" applyAlignment="1" applyProtection="1">
      <alignment horizontal="center" vertical="center"/>
    </xf>
    <xf numFmtId="4" fontId="32" fillId="0" borderId="3" xfId="0" applyNumberFormat="1" applyFont="1" applyBorder="1" applyAlignment="1" applyProtection="1">
      <alignment horizontal="center"/>
      <protection locked="0"/>
    </xf>
    <xf numFmtId="4" fontId="32" fillId="0" borderId="4" xfId="0" applyNumberFormat="1" applyFont="1" applyBorder="1" applyAlignment="1" applyProtection="1">
      <alignment horizontal="center"/>
      <protection locked="0"/>
    </xf>
    <xf numFmtId="4" fontId="32" fillId="0" borderId="3" xfId="0" applyNumberFormat="1" applyFont="1" applyBorder="1" applyAlignment="1" applyProtection="1">
      <alignment horizontal="center" wrapText="1"/>
      <protection locked="0"/>
    </xf>
    <xf numFmtId="4" fontId="32" fillId="0" borderId="4" xfId="0" applyNumberFormat="1" applyFont="1" applyBorder="1" applyAlignment="1" applyProtection="1">
      <alignment horizontal="center" wrapText="1"/>
      <protection locked="0"/>
    </xf>
    <xf numFmtId="4" fontId="32" fillId="4" borderId="5" xfId="321" applyNumberFormat="1" applyFont="1" applyFill="1" applyBorder="1" applyAlignment="1" applyProtection="1">
      <alignment horizontal="center" vertical="center" wrapText="1"/>
    </xf>
    <xf numFmtId="4" fontId="32" fillId="4" borderId="6" xfId="321" applyNumberFormat="1" applyFont="1" applyFill="1" applyBorder="1" applyAlignment="1" applyProtection="1">
      <alignment horizontal="center" vertical="center" wrapText="1"/>
    </xf>
    <xf numFmtId="4" fontId="32" fillId="4" borderId="2" xfId="321" applyNumberFormat="1" applyFont="1" applyFill="1" applyBorder="1" applyAlignment="1" applyProtection="1">
      <alignment horizontal="center" vertical="center"/>
    </xf>
    <xf numFmtId="2" fontId="32" fillId="4" borderId="5" xfId="0" applyNumberFormat="1" applyFont="1" applyFill="1" applyBorder="1" applyAlignment="1" applyProtection="1">
      <alignment horizontal="center" wrapText="1"/>
      <protection locked="0"/>
    </xf>
    <xf numFmtId="2" fontId="32" fillId="4" borderId="6" xfId="0" applyNumberFormat="1" applyFont="1" applyFill="1" applyBorder="1" applyAlignment="1" applyProtection="1">
      <alignment horizontal="center" wrapText="1"/>
      <protection locked="0"/>
    </xf>
    <xf numFmtId="4" fontId="32" fillId="0" borderId="3" xfId="0" applyNumberFormat="1" applyFont="1" applyBorder="1" applyAlignment="1" applyProtection="1">
      <alignment horizontal="center" vertical="center"/>
      <protection locked="0"/>
    </xf>
    <xf numFmtId="4" fontId="32" fillId="0" borderId="4" xfId="0" applyNumberFormat="1" applyFont="1" applyBorder="1" applyAlignment="1" applyProtection="1">
      <alignment horizontal="center" vertical="center"/>
      <protection locked="0"/>
    </xf>
    <xf numFmtId="2" fontId="32" fillId="4" borderId="2" xfId="0" applyNumberFormat="1" applyFont="1" applyFill="1" applyBorder="1" applyAlignment="1" applyProtection="1">
      <alignment horizontal="center" vertical="center" wrapText="1"/>
    </xf>
    <xf numFmtId="2" fontId="32" fillId="4" borderId="5" xfId="0" applyNumberFormat="1" applyFont="1" applyFill="1" applyBorder="1" applyAlignment="1" applyProtection="1">
      <alignment horizontal="center" vertical="center" wrapText="1"/>
    </xf>
    <xf numFmtId="2" fontId="32" fillId="4" borderId="6" xfId="0" applyNumberFormat="1" applyFont="1" applyFill="1" applyBorder="1" applyAlignment="1" applyProtection="1">
      <alignment horizontal="center" vertical="center" wrapText="1"/>
    </xf>
    <xf numFmtId="2" fontId="15" fillId="0" borderId="11" xfId="0" applyNumberFormat="1" applyFont="1" applyBorder="1" applyAlignment="1" applyProtection="1">
      <alignment horizontal="center" vertical="center"/>
      <protection locked="0"/>
    </xf>
    <xf numFmtId="2" fontId="15" fillId="0" borderId="14" xfId="0" applyNumberFormat="1" applyFont="1" applyBorder="1" applyAlignment="1" applyProtection="1">
      <alignment horizontal="center" vertical="center"/>
      <protection locked="0"/>
    </xf>
    <xf numFmtId="0" fontId="32" fillId="4" borderId="5" xfId="3626" applyFont="1" applyFill="1" applyBorder="1" applyAlignment="1" applyProtection="1">
      <alignment horizontal="center" vertical="center" wrapText="1"/>
    </xf>
    <xf numFmtId="0" fontId="32" fillId="4" borderId="6" xfId="3626" applyFont="1" applyFill="1" applyBorder="1" applyAlignment="1" applyProtection="1">
      <alignment horizontal="center" vertical="center" wrapText="1"/>
    </xf>
    <xf numFmtId="0" fontId="15" fillId="0" borderId="11" xfId="0" applyFont="1" applyFill="1" applyBorder="1" applyAlignment="1" applyProtection="1">
      <alignment horizontal="center" vertical="center"/>
      <protection locked="0"/>
    </xf>
    <xf numFmtId="0" fontId="15" fillId="0" borderId="14" xfId="0" applyFont="1" applyFill="1" applyBorder="1" applyAlignment="1" applyProtection="1">
      <alignment horizontal="center" vertical="center"/>
      <protection locked="0"/>
    </xf>
    <xf numFmtId="4" fontId="32" fillId="0" borderId="7" xfId="0" applyNumberFormat="1" applyFont="1" applyBorder="1" applyAlignment="1" applyProtection="1">
      <alignment horizontal="center" vertical="center"/>
      <protection locked="0"/>
    </xf>
    <xf numFmtId="0" fontId="32" fillId="4" borderId="5" xfId="321" applyFont="1" applyFill="1" applyBorder="1" applyAlignment="1" applyProtection="1">
      <alignment vertical="center"/>
    </xf>
    <xf numFmtId="0" fontId="32" fillId="4" borderId="6" xfId="321" applyFont="1" applyFill="1" applyBorder="1" applyAlignment="1" applyProtection="1">
      <alignment vertical="center"/>
    </xf>
    <xf numFmtId="2" fontId="32" fillId="4" borderId="5" xfId="0" applyNumberFormat="1" applyFont="1" applyFill="1" applyBorder="1" applyAlignment="1" applyProtection="1">
      <alignment vertical="center" wrapText="1"/>
      <protection locked="0"/>
    </xf>
    <xf numFmtId="2" fontId="32" fillId="4" borderId="6" xfId="0" applyNumberFormat="1" applyFont="1" applyFill="1" applyBorder="1" applyAlignment="1" applyProtection="1">
      <alignment vertical="center" wrapText="1"/>
      <protection locked="0"/>
    </xf>
    <xf numFmtId="0" fontId="32" fillId="4" borderId="5" xfId="4933" applyFont="1" applyFill="1" applyBorder="1" applyAlignment="1" applyProtection="1">
      <alignment horizontal="center" vertical="center" wrapText="1"/>
    </xf>
    <xf numFmtId="0" fontId="32" fillId="4" borderId="6" xfId="4933" applyFont="1" applyFill="1" applyBorder="1" applyAlignment="1" applyProtection="1">
      <alignment horizontal="center" vertical="center" wrapText="1"/>
    </xf>
    <xf numFmtId="0" fontId="32" fillId="4" borderId="2" xfId="4933" applyFont="1" applyFill="1" applyBorder="1" applyAlignment="1" applyProtection="1">
      <alignment horizontal="center" vertical="center"/>
    </xf>
    <xf numFmtId="0" fontId="32" fillId="4" borderId="5" xfId="4941" applyFont="1" applyFill="1" applyBorder="1" applyAlignment="1">
      <alignment horizontal="center" vertical="center" wrapText="1"/>
    </xf>
    <xf numFmtId="0" fontId="32" fillId="4" borderId="6" xfId="4941" applyFont="1" applyFill="1" applyBorder="1" applyAlignment="1">
      <alignment horizontal="center" vertical="center" wrapText="1"/>
    </xf>
    <xf numFmtId="0" fontId="32" fillId="4" borderId="2" xfId="4941" applyFont="1" applyFill="1" applyBorder="1" applyAlignment="1">
      <alignment horizontal="center" vertical="center"/>
    </xf>
  </cellXfs>
  <cellStyles count="4942">
    <cellStyle name="Comma" xfId="3257" builtinId="3"/>
    <cellStyle name="Comma 10" xfId="17" xr:uid="{00000000-0005-0000-0000-000001000000}"/>
    <cellStyle name="Comma 10 2" xfId="20" xr:uid="{00000000-0005-0000-0000-000002000000}"/>
    <cellStyle name="Comma 10 2 2" xfId="21" xr:uid="{00000000-0005-0000-0000-000003000000}"/>
    <cellStyle name="Comma 10 2 2 2" xfId="3305" xr:uid="{00000000-0005-0000-0000-000004000000}"/>
    <cellStyle name="Comma 10 2 2 2 2" xfId="4648" xr:uid="{00000000-0005-0000-0000-000005000000}"/>
    <cellStyle name="Comma 10 2 2 2 3" xfId="4647" xr:uid="{00000000-0005-0000-0000-000006000000}"/>
    <cellStyle name="Comma 10 2 2 3" xfId="4646" xr:uid="{00000000-0005-0000-0000-000007000000}"/>
    <cellStyle name="Comma 10 2 2 4" xfId="4645" xr:uid="{00000000-0005-0000-0000-000008000000}"/>
    <cellStyle name="Comma 10 2 3" xfId="22" xr:uid="{00000000-0005-0000-0000-000009000000}"/>
    <cellStyle name="Comma 10 2 3 2" xfId="3306" xr:uid="{00000000-0005-0000-0000-00000A000000}"/>
    <cellStyle name="Comma 10 2 3 2 2" xfId="4644" xr:uid="{00000000-0005-0000-0000-00000B000000}"/>
    <cellStyle name="Comma 10 2 3 2 3" xfId="4643" xr:uid="{00000000-0005-0000-0000-00000C000000}"/>
    <cellStyle name="Comma 10 2 3 3" xfId="4642" xr:uid="{00000000-0005-0000-0000-00000D000000}"/>
    <cellStyle name="Comma 10 2 3 4" xfId="4641" xr:uid="{00000000-0005-0000-0000-00000E000000}"/>
    <cellStyle name="Comma 10 2 4" xfId="3304" xr:uid="{00000000-0005-0000-0000-00000F000000}"/>
    <cellStyle name="Comma 10 2 4 2" xfId="4640" xr:uid="{00000000-0005-0000-0000-000010000000}"/>
    <cellStyle name="Comma 10 2 4 3" xfId="4639" xr:uid="{00000000-0005-0000-0000-000011000000}"/>
    <cellStyle name="Comma 10 2 5" xfId="4638" xr:uid="{00000000-0005-0000-0000-000012000000}"/>
    <cellStyle name="Comma 10 2 6" xfId="4637" xr:uid="{00000000-0005-0000-0000-000013000000}"/>
    <cellStyle name="Comma 10 2 7" xfId="4636" xr:uid="{00000000-0005-0000-0000-000014000000}"/>
    <cellStyle name="Comma 10 3" xfId="23" xr:uid="{00000000-0005-0000-0000-000015000000}"/>
    <cellStyle name="Comma 10 3 2" xfId="3307" xr:uid="{00000000-0005-0000-0000-000016000000}"/>
    <cellStyle name="Comma 10 3 2 2" xfId="4635" xr:uid="{00000000-0005-0000-0000-000017000000}"/>
    <cellStyle name="Comma 10 3 2 3" xfId="4634" xr:uid="{00000000-0005-0000-0000-000018000000}"/>
    <cellStyle name="Comma 10 3 3" xfId="4633" xr:uid="{00000000-0005-0000-0000-000019000000}"/>
    <cellStyle name="Comma 10 3 4" xfId="4632" xr:uid="{00000000-0005-0000-0000-00001A000000}"/>
    <cellStyle name="Comma 10 4" xfId="24" xr:uid="{00000000-0005-0000-0000-00001B000000}"/>
    <cellStyle name="Comma 10 4 2" xfId="3308" xr:uid="{00000000-0005-0000-0000-00001C000000}"/>
    <cellStyle name="Comma 10 4 2 2" xfId="4631" xr:uid="{00000000-0005-0000-0000-00001D000000}"/>
    <cellStyle name="Comma 10 4 2 3" xfId="4630" xr:uid="{00000000-0005-0000-0000-00001E000000}"/>
    <cellStyle name="Comma 10 4 3" xfId="4629" xr:uid="{00000000-0005-0000-0000-00001F000000}"/>
    <cellStyle name="Comma 10 4 4" xfId="4628" xr:uid="{00000000-0005-0000-0000-000020000000}"/>
    <cellStyle name="Comma 10 5" xfId="25" xr:uid="{00000000-0005-0000-0000-000021000000}"/>
    <cellStyle name="Comma 10 5 2" xfId="3309" xr:uid="{00000000-0005-0000-0000-000022000000}"/>
    <cellStyle name="Comma 10 5 2 2" xfId="4627" xr:uid="{00000000-0005-0000-0000-000023000000}"/>
    <cellStyle name="Comma 10 5 2 3" xfId="4626" xr:uid="{00000000-0005-0000-0000-000024000000}"/>
    <cellStyle name="Comma 10 5 3" xfId="4625" xr:uid="{00000000-0005-0000-0000-000025000000}"/>
    <cellStyle name="Comma 10 5 4" xfId="4624" xr:uid="{00000000-0005-0000-0000-000026000000}"/>
    <cellStyle name="Comma 10 6" xfId="3303" xr:uid="{00000000-0005-0000-0000-000027000000}"/>
    <cellStyle name="Comma 10 6 2" xfId="4623" xr:uid="{00000000-0005-0000-0000-000028000000}"/>
    <cellStyle name="Comma 10 6 3" xfId="4622" xr:uid="{00000000-0005-0000-0000-000029000000}"/>
    <cellStyle name="Comma 10 7" xfId="4621" xr:uid="{00000000-0005-0000-0000-00002A000000}"/>
    <cellStyle name="Comma 10 8" xfId="4620" xr:uid="{00000000-0005-0000-0000-00002B000000}"/>
    <cellStyle name="Comma 10 9" xfId="4619" xr:uid="{00000000-0005-0000-0000-00002C000000}"/>
    <cellStyle name="Comma 11" xfId="26" xr:uid="{00000000-0005-0000-0000-00002D000000}"/>
    <cellStyle name="Comma 11 2" xfId="27" xr:uid="{00000000-0005-0000-0000-00002E000000}"/>
    <cellStyle name="Comma 11 2 2" xfId="3311" xr:uid="{00000000-0005-0000-0000-00002F000000}"/>
    <cellStyle name="Comma 11 2 2 2" xfId="4618" xr:uid="{00000000-0005-0000-0000-000030000000}"/>
    <cellStyle name="Comma 11 2 2 3" xfId="4617" xr:uid="{00000000-0005-0000-0000-000031000000}"/>
    <cellStyle name="Comma 11 2 3" xfId="4616" xr:uid="{00000000-0005-0000-0000-000032000000}"/>
    <cellStyle name="Comma 11 2 4" xfId="4615" xr:uid="{00000000-0005-0000-0000-000033000000}"/>
    <cellStyle name="Comma 11 3" xfId="3310" xr:uid="{00000000-0005-0000-0000-000034000000}"/>
    <cellStyle name="Comma 11 3 2" xfId="4614" xr:uid="{00000000-0005-0000-0000-000035000000}"/>
    <cellStyle name="Comma 11 3 3" xfId="4613" xr:uid="{00000000-0005-0000-0000-000036000000}"/>
    <cellStyle name="Comma 11 4" xfId="4612" xr:uid="{00000000-0005-0000-0000-000037000000}"/>
    <cellStyle name="Comma 11 5" xfId="4611" xr:uid="{00000000-0005-0000-0000-000038000000}"/>
    <cellStyle name="Comma 12" xfId="28" xr:uid="{00000000-0005-0000-0000-000039000000}"/>
    <cellStyle name="Comma 12 2" xfId="29" xr:uid="{00000000-0005-0000-0000-00003A000000}"/>
    <cellStyle name="Comma 12 2 2" xfId="3313" xr:uid="{00000000-0005-0000-0000-00003B000000}"/>
    <cellStyle name="Comma 12 2 2 2" xfId="4610" xr:uid="{00000000-0005-0000-0000-00003C000000}"/>
    <cellStyle name="Comma 12 2 2 3" xfId="4609" xr:uid="{00000000-0005-0000-0000-00003D000000}"/>
    <cellStyle name="Comma 12 2 3" xfId="4608" xr:uid="{00000000-0005-0000-0000-00003E000000}"/>
    <cellStyle name="Comma 12 2 4" xfId="4607" xr:uid="{00000000-0005-0000-0000-00003F000000}"/>
    <cellStyle name="Comma 12 3" xfId="3312" xr:uid="{00000000-0005-0000-0000-000040000000}"/>
    <cellStyle name="Comma 12 3 2" xfId="4606" xr:uid="{00000000-0005-0000-0000-000041000000}"/>
    <cellStyle name="Comma 12 3 3" xfId="4605" xr:uid="{00000000-0005-0000-0000-000042000000}"/>
    <cellStyle name="Comma 12 4" xfId="4604" xr:uid="{00000000-0005-0000-0000-000043000000}"/>
    <cellStyle name="Comma 12 5" xfId="4603" xr:uid="{00000000-0005-0000-0000-000044000000}"/>
    <cellStyle name="Comma 13" xfId="10" xr:uid="{00000000-0005-0000-0000-000045000000}"/>
    <cellStyle name="Comma 13 2" xfId="3168" xr:uid="{00000000-0005-0000-0000-000046000000}"/>
    <cellStyle name="Comma 13 2 2" xfId="3598" xr:uid="{00000000-0005-0000-0000-000047000000}"/>
    <cellStyle name="Comma 13 2 2 2" xfId="4602" xr:uid="{00000000-0005-0000-0000-000048000000}"/>
    <cellStyle name="Comma 13 2 2 3" xfId="4601" xr:uid="{00000000-0005-0000-0000-000049000000}"/>
    <cellStyle name="Comma 13 2 3" xfId="4600" xr:uid="{00000000-0005-0000-0000-00004A000000}"/>
    <cellStyle name="Comma 13 2 4" xfId="4599" xr:uid="{00000000-0005-0000-0000-00004B000000}"/>
    <cellStyle name="Comma 13 3" xfId="3255" xr:uid="{00000000-0005-0000-0000-00004C000000}"/>
    <cellStyle name="Comma 13 3 2" xfId="3621" xr:uid="{00000000-0005-0000-0000-00004D000000}"/>
    <cellStyle name="Comma 13 3 2 2" xfId="4598" xr:uid="{00000000-0005-0000-0000-00004E000000}"/>
    <cellStyle name="Comma 13 3 2 3" xfId="4597" xr:uid="{00000000-0005-0000-0000-00004F000000}"/>
    <cellStyle name="Comma 13 3 3" xfId="4596" xr:uid="{00000000-0005-0000-0000-000050000000}"/>
    <cellStyle name="Comma 13 3 4" xfId="4595" xr:uid="{00000000-0005-0000-0000-000051000000}"/>
    <cellStyle name="Comma 13 4" xfId="3300" xr:uid="{00000000-0005-0000-0000-000052000000}"/>
    <cellStyle name="Comma 13 4 2" xfId="4594" xr:uid="{00000000-0005-0000-0000-000053000000}"/>
    <cellStyle name="Comma 13 4 3" xfId="4593" xr:uid="{00000000-0005-0000-0000-000054000000}"/>
    <cellStyle name="Comma 13 5" xfId="4592" xr:uid="{00000000-0005-0000-0000-000055000000}"/>
    <cellStyle name="Comma 13 6" xfId="4591" xr:uid="{00000000-0005-0000-0000-000056000000}"/>
    <cellStyle name="Comma 13 7" xfId="4590" xr:uid="{00000000-0005-0000-0000-000057000000}"/>
    <cellStyle name="Comma 14" xfId="30" xr:uid="{00000000-0005-0000-0000-000058000000}"/>
    <cellStyle name="Comma 14 2" xfId="3166" xr:uid="{00000000-0005-0000-0000-000059000000}"/>
    <cellStyle name="Comma 14 2 2" xfId="3596" xr:uid="{00000000-0005-0000-0000-00005A000000}"/>
    <cellStyle name="Comma 14 2 2 2" xfId="4589" xr:uid="{00000000-0005-0000-0000-00005B000000}"/>
    <cellStyle name="Comma 14 2 2 3" xfId="4588" xr:uid="{00000000-0005-0000-0000-00005C000000}"/>
    <cellStyle name="Comma 14 2 3" xfId="4587" xr:uid="{00000000-0005-0000-0000-00005D000000}"/>
    <cellStyle name="Comma 14 2 4" xfId="4586" xr:uid="{00000000-0005-0000-0000-00005E000000}"/>
    <cellStyle name="Comma 14 3" xfId="3314" xr:uid="{00000000-0005-0000-0000-00005F000000}"/>
    <cellStyle name="Comma 14 3 2" xfId="4585" xr:uid="{00000000-0005-0000-0000-000060000000}"/>
    <cellStyle name="Comma 14 3 3" xfId="4584" xr:uid="{00000000-0005-0000-0000-000061000000}"/>
    <cellStyle name="Comma 14 4" xfId="4583" xr:uid="{00000000-0005-0000-0000-000062000000}"/>
    <cellStyle name="Comma 14 5" xfId="4582" xr:uid="{00000000-0005-0000-0000-000063000000}"/>
    <cellStyle name="Comma 15" xfId="3149" xr:uid="{00000000-0005-0000-0000-000064000000}"/>
    <cellStyle name="Comma 15 2" xfId="3164" xr:uid="{00000000-0005-0000-0000-000065000000}"/>
    <cellStyle name="Comma 15 2 2" xfId="3594" xr:uid="{00000000-0005-0000-0000-000066000000}"/>
    <cellStyle name="Comma 15 2 2 2" xfId="4581" xr:uid="{00000000-0005-0000-0000-000067000000}"/>
    <cellStyle name="Comma 15 2 2 3" xfId="4580" xr:uid="{00000000-0005-0000-0000-000068000000}"/>
    <cellStyle name="Comma 15 2 3" xfId="4579" xr:uid="{00000000-0005-0000-0000-000069000000}"/>
    <cellStyle name="Comma 15 2 4" xfId="4578" xr:uid="{00000000-0005-0000-0000-00006A000000}"/>
    <cellStyle name="Comma 15 3" xfId="3163" xr:uid="{00000000-0005-0000-0000-00006B000000}"/>
    <cellStyle name="Comma 15 3 2" xfId="3162" xr:uid="{00000000-0005-0000-0000-00006C000000}"/>
    <cellStyle name="Comma 15 3 2 2" xfId="3592" xr:uid="{00000000-0005-0000-0000-00006D000000}"/>
    <cellStyle name="Comma 15 3 2 2 2" xfId="4577" xr:uid="{00000000-0005-0000-0000-00006E000000}"/>
    <cellStyle name="Comma 15 3 2 2 3" xfId="4576" xr:uid="{00000000-0005-0000-0000-00006F000000}"/>
    <cellStyle name="Comma 15 3 2 3" xfId="4575" xr:uid="{00000000-0005-0000-0000-000070000000}"/>
    <cellStyle name="Comma 15 3 2 4" xfId="4574" xr:uid="{00000000-0005-0000-0000-000071000000}"/>
    <cellStyle name="Comma 15 3 3" xfId="3593" xr:uid="{00000000-0005-0000-0000-000072000000}"/>
    <cellStyle name="Comma 15 3 3 2" xfId="4573" xr:uid="{00000000-0005-0000-0000-000073000000}"/>
    <cellStyle name="Comma 15 3 3 3" xfId="4572" xr:uid="{00000000-0005-0000-0000-000074000000}"/>
    <cellStyle name="Comma 15 3 4" xfId="4571" xr:uid="{00000000-0005-0000-0000-000075000000}"/>
    <cellStyle name="Comma 15 3 5" xfId="4570" xr:uid="{00000000-0005-0000-0000-000076000000}"/>
    <cellStyle name="Comma 15 4" xfId="3165" xr:uid="{00000000-0005-0000-0000-000077000000}"/>
    <cellStyle name="Comma 15 4 2" xfId="3595" xr:uid="{00000000-0005-0000-0000-000078000000}"/>
    <cellStyle name="Comma 15 4 2 2" xfId="4569" xr:uid="{00000000-0005-0000-0000-000079000000}"/>
    <cellStyle name="Comma 15 4 2 3" xfId="4568" xr:uid="{00000000-0005-0000-0000-00007A000000}"/>
    <cellStyle name="Comma 15 4 3" xfId="4567" xr:uid="{00000000-0005-0000-0000-00007B000000}"/>
    <cellStyle name="Comma 15 4 4" xfId="4566" xr:uid="{00000000-0005-0000-0000-00007C000000}"/>
    <cellStyle name="Comma 15 5" xfId="3579" xr:uid="{00000000-0005-0000-0000-00007D000000}"/>
    <cellStyle name="Comma 15 5 2" xfId="4565" xr:uid="{00000000-0005-0000-0000-00007E000000}"/>
    <cellStyle name="Comma 15 5 3" xfId="4564" xr:uid="{00000000-0005-0000-0000-00007F000000}"/>
    <cellStyle name="Comma 15 6" xfId="4563" xr:uid="{00000000-0005-0000-0000-000080000000}"/>
    <cellStyle name="Comma 15 7" xfId="4562" xr:uid="{00000000-0005-0000-0000-000081000000}"/>
    <cellStyle name="Comma 16" xfId="3161" xr:uid="{00000000-0005-0000-0000-000082000000}"/>
    <cellStyle name="Comma 16 2" xfId="3159" xr:uid="{00000000-0005-0000-0000-000083000000}"/>
    <cellStyle name="Comma 16 2 2" xfId="3589" xr:uid="{00000000-0005-0000-0000-000084000000}"/>
    <cellStyle name="Comma 16 2 2 2" xfId="4561" xr:uid="{00000000-0005-0000-0000-000085000000}"/>
    <cellStyle name="Comma 16 2 2 3" xfId="4560" xr:uid="{00000000-0005-0000-0000-000086000000}"/>
    <cellStyle name="Comma 16 2 3" xfId="4559" xr:uid="{00000000-0005-0000-0000-000087000000}"/>
    <cellStyle name="Comma 16 2 4" xfId="4558" xr:uid="{00000000-0005-0000-0000-000088000000}"/>
    <cellStyle name="Comma 16 3" xfId="3591" xr:uid="{00000000-0005-0000-0000-000089000000}"/>
    <cellStyle name="Comma 16 3 2" xfId="4557" xr:uid="{00000000-0005-0000-0000-00008A000000}"/>
    <cellStyle name="Comma 16 3 3" xfId="4556" xr:uid="{00000000-0005-0000-0000-00008B000000}"/>
    <cellStyle name="Comma 16 4" xfId="4555" xr:uid="{00000000-0005-0000-0000-00008C000000}"/>
    <cellStyle name="Comma 16 5" xfId="4554" xr:uid="{00000000-0005-0000-0000-00008D000000}"/>
    <cellStyle name="Comma 17" xfId="3158" xr:uid="{00000000-0005-0000-0000-00008E000000}"/>
    <cellStyle name="Comma 17 2" xfId="3156" xr:uid="{00000000-0005-0000-0000-00008F000000}"/>
    <cellStyle name="Comma 17 2 2" xfId="3586" xr:uid="{00000000-0005-0000-0000-000090000000}"/>
    <cellStyle name="Comma 17 2 2 2" xfId="4553" xr:uid="{00000000-0005-0000-0000-000091000000}"/>
    <cellStyle name="Comma 17 2 2 3" xfId="4552" xr:uid="{00000000-0005-0000-0000-000092000000}"/>
    <cellStyle name="Comma 17 2 3" xfId="4551" xr:uid="{00000000-0005-0000-0000-000093000000}"/>
    <cellStyle name="Comma 17 2 4" xfId="4550" xr:uid="{00000000-0005-0000-0000-000094000000}"/>
    <cellStyle name="Comma 17 3" xfId="3588" xr:uid="{00000000-0005-0000-0000-000095000000}"/>
    <cellStyle name="Comma 17 3 2" xfId="4549" xr:uid="{00000000-0005-0000-0000-000096000000}"/>
    <cellStyle name="Comma 17 3 3" xfId="4548" xr:uid="{00000000-0005-0000-0000-000097000000}"/>
    <cellStyle name="Comma 17 4" xfId="4547" xr:uid="{00000000-0005-0000-0000-000098000000}"/>
    <cellStyle name="Comma 17 5" xfId="4546" xr:uid="{00000000-0005-0000-0000-000099000000}"/>
    <cellStyle name="Comma 18" xfId="3155" xr:uid="{00000000-0005-0000-0000-00009A000000}"/>
    <cellStyle name="Comma 18 2" xfId="3154" xr:uid="{00000000-0005-0000-0000-00009B000000}"/>
    <cellStyle name="Comma 18 2 2" xfId="3584" xr:uid="{00000000-0005-0000-0000-00009C000000}"/>
    <cellStyle name="Comma 18 2 2 2" xfId="4545" xr:uid="{00000000-0005-0000-0000-00009D000000}"/>
    <cellStyle name="Comma 18 2 2 3" xfId="4544" xr:uid="{00000000-0005-0000-0000-00009E000000}"/>
    <cellStyle name="Comma 18 2 3" xfId="4543" xr:uid="{00000000-0005-0000-0000-00009F000000}"/>
    <cellStyle name="Comma 18 2 4" xfId="4542" xr:uid="{00000000-0005-0000-0000-0000A0000000}"/>
    <cellStyle name="Comma 18 3" xfId="3585" xr:uid="{00000000-0005-0000-0000-0000A1000000}"/>
    <cellStyle name="Comma 18 3 2" xfId="4541" xr:uid="{00000000-0005-0000-0000-0000A2000000}"/>
    <cellStyle name="Comma 18 3 3" xfId="4540" xr:uid="{00000000-0005-0000-0000-0000A3000000}"/>
    <cellStyle name="Comma 18 4" xfId="4539" xr:uid="{00000000-0005-0000-0000-0000A4000000}"/>
    <cellStyle name="Comma 18 5" xfId="4538" xr:uid="{00000000-0005-0000-0000-0000A5000000}"/>
    <cellStyle name="Comma 19" xfId="3153" xr:uid="{00000000-0005-0000-0000-0000A6000000}"/>
    <cellStyle name="Comma 19 2" xfId="3583" xr:uid="{00000000-0005-0000-0000-0000A7000000}"/>
    <cellStyle name="Comma 19 2 2" xfId="4537" xr:uid="{00000000-0005-0000-0000-0000A8000000}"/>
    <cellStyle name="Comma 19 2 3" xfId="4536" xr:uid="{00000000-0005-0000-0000-0000A9000000}"/>
    <cellStyle name="Comma 19 3" xfId="4535" xr:uid="{00000000-0005-0000-0000-0000AA000000}"/>
    <cellStyle name="Comma 19 4" xfId="4534" xr:uid="{00000000-0005-0000-0000-0000AB000000}"/>
    <cellStyle name="Comma 2" xfId="6" xr:uid="{00000000-0005-0000-0000-0000AC000000}"/>
    <cellStyle name="Comma 2 10" xfId="31" xr:uid="{00000000-0005-0000-0000-0000AD000000}"/>
    <cellStyle name="Comma 2 10 2" xfId="3315" xr:uid="{00000000-0005-0000-0000-0000AE000000}"/>
    <cellStyle name="Comma 2 10 2 2" xfId="4533" xr:uid="{00000000-0005-0000-0000-0000AF000000}"/>
    <cellStyle name="Comma 2 10 2 3" xfId="4532" xr:uid="{00000000-0005-0000-0000-0000B0000000}"/>
    <cellStyle name="Comma 2 10 3" xfId="4531" xr:uid="{00000000-0005-0000-0000-0000B1000000}"/>
    <cellStyle name="Comma 2 10 4" xfId="4530" xr:uid="{00000000-0005-0000-0000-0000B2000000}"/>
    <cellStyle name="Comma 2 11" xfId="32" xr:uid="{00000000-0005-0000-0000-0000B3000000}"/>
    <cellStyle name="Comma 2 11 2" xfId="3316" xr:uid="{00000000-0005-0000-0000-0000B4000000}"/>
    <cellStyle name="Comma 2 11 2 2" xfId="4529" xr:uid="{00000000-0005-0000-0000-0000B5000000}"/>
    <cellStyle name="Comma 2 11 2 3" xfId="4528" xr:uid="{00000000-0005-0000-0000-0000B6000000}"/>
    <cellStyle name="Comma 2 11 3" xfId="4527" xr:uid="{00000000-0005-0000-0000-0000B7000000}"/>
    <cellStyle name="Comma 2 11 4" xfId="4526" xr:uid="{00000000-0005-0000-0000-0000B8000000}"/>
    <cellStyle name="Comma 2 12" xfId="33" xr:uid="{00000000-0005-0000-0000-0000B9000000}"/>
    <cellStyle name="Comma 2 12 2" xfId="3317" xr:uid="{00000000-0005-0000-0000-0000BA000000}"/>
    <cellStyle name="Comma 2 12 2 2" xfId="4525" xr:uid="{00000000-0005-0000-0000-0000BB000000}"/>
    <cellStyle name="Comma 2 12 2 3" xfId="4524" xr:uid="{00000000-0005-0000-0000-0000BC000000}"/>
    <cellStyle name="Comma 2 12 3" xfId="4523" xr:uid="{00000000-0005-0000-0000-0000BD000000}"/>
    <cellStyle name="Comma 2 12 4" xfId="4815" xr:uid="{00000000-0005-0000-0000-0000BE000000}"/>
    <cellStyle name="Comma 2 13" xfId="34" xr:uid="{00000000-0005-0000-0000-0000BF000000}"/>
    <cellStyle name="Comma 2 13 2" xfId="3318" xr:uid="{00000000-0005-0000-0000-0000C0000000}"/>
    <cellStyle name="Comma 2 13 2 2" xfId="4810" xr:uid="{00000000-0005-0000-0000-0000C1000000}"/>
    <cellStyle name="Comma 2 13 2 3" xfId="4522" xr:uid="{00000000-0005-0000-0000-0000C2000000}"/>
    <cellStyle name="Comma 2 13 3" xfId="4521" xr:uid="{00000000-0005-0000-0000-0000C3000000}"/>
    <cellStyle name="Comma 2 13 4" xfId="4831" xr:uid="{00000000-0005-0000-0000-0000C4000000}"/>
    <cellStyle name="Comma 2 14" xfId="35" xr:uid="{00000000-0005-0000-0000-0000C5000000}"/>
    <cellStyle name="Comma 2 14 2" xfId="3319" xr:uid="{00000000-0005-0000-0000-0000C6000000}"/>
    <cellStyle name="Comma 2 14 2 2" xfId="4744" xr:uid="{00000000-0005-0000-0000-0000C7000000}"/>
    <cellStyle name="Comma 2 14 2 3" xfId="4520" xr:uid="{00000000-0005-0000-0000-0000C8000000}"/>
    <cellStyle name="Comma 2 14 3" xfId="4519" xr:uid="{00000000-0005-0000-0000-0000C9000000}"/>
    <cellStyle name="Comma 2 14 4" xfId="4871" xr:uid="{00000000-0005-0000-0000-0000CA000000}"/>
    <cellStyle name="Comma 2 15" xfId="36" xr:uid="{00000000-0005-0000-0000-0000CB000000}"/>
    <cellStyle name="Comma 2 15 2" xfId="3320" xr:uid="{00000000-0005-0000-0000-0000CC000000}"/>
    <cellStyle name="Comma 2 15 2 2" xfId="4812" xr:uid="{00000000-0005-0000-0000-0000CD000000}"/>
    <cellStyle name="Comma 2 15 2 3" xfId="4518" xr:uid="{00000000-0005-0000-0000-0000CE000000}"/>
    <cellStyle name="Comma 2 15 3" xfId="4517" xr:uid="{00000000-0005-0000-0000-0000CF000000}"/>
    <cellStyle name="Comma 2 15 4" xfId="3693" xr:uid="{00000000-0005-0000-0000-0000D0000000}"/>
    <cellStyle name="Comma 2 16" xfId="37" xr:uid="{00000000-0005-0000-0000-0000D1000000}"/>
    <cellStyle name="Comma 2 16 2" xfId="3321" xr:uid="{00000000-0005-0000-0000-0000D2000000}"/>
    <cellStyle name="Comma 2 16 2 2" xfId="4869" xr:uid="{00000000-0005-0000-0000-0000D3000000}"/>
    <cellStyle name="Comma 2 16 2 3" xfId="4763" xr:uid="{00000000-0005-0000-0000-0000D4000000}"/>
    <cellStyle name="Comma 2 16 3" xfId="4802" xr:uid="{00000000-0005-0000-0000-0000D5000000}"/>
    <cellStyle name="Comma 2 16 4" xfId="3677" xr:uid="{00000000-0005-0000-0000-0000D6000000}"/>
    <cellStyle name="Comma 2 17" xfId="38" xr:uid="{00000000-0005-0000-0000-0000D7000000}"/>
    <cellStyle name="Comma 2 17 2" xfId="3322" xr:uid="{00000000-0005-0000-0000-0000D8000000}"/>
    <cellStyle name="Comma 2 17 2 2" xfId="3675" xr:uid="{00000000-0005-0000-0000-0000D9000000}"/>
    <cellStyle name="Comma 2 17 2 3" xfId="4806" xr:uid="{00000000-0005-0000-0000-0000DA000000}"/>
    <cellStyle name="Comma 2 17 3" xfId="4734" xr:uid="{00000000-0005-0000-0000-0000DB000000}"/>
    <cellStyle name="Comma 2 17 4" xfId="4836" xr:uid="{00000000-0005-0000-0000-0000DC000000}"/>
    <cellStyle name="Comma 2 18" xfId="39" xr:uid="{00000000-0005-0000-0000-0000DD000000}"/>
    <cellStyle name="Comma 2 18 2" xfId="3323" xr:uid="{00000000-0005-0000-0000-0000DE000000}"/>
    <cellStyle name="Comma 2 18 2 2" xfId="4762" xr:uid="{00000000-0005-0000-0000-0000DF000000}"/>
    <cellStyle name="Comma 2 18 2 3" xfId="4516" xr:uid="{00000000-0005-0000-0000-0000E0000000}"/>
    <cellStyle name="Comma 2 18 3" xfId="4877" xr:uid="{00000000-0005-0000-0000-0000E1000000}"/>
    <cellStyle name="Comma 2 18 4" xfId="4722" xr:uid="{00000000-0005-0000-0000-0000E2000000}"/>
    <cellStyle name="Comma 2 19" xfId="40" xr:uid="{00000000-0005-0000-0000-0000E3000000}"/>
    <cellStyle name="Comma 2 19 2" xfId="3324" xr:uid="{00000000-0005-0000-0000-0000E4000000}"/>
    <cellStyle name="Comma 2 19 2 2" xfId="3732" xr:uid="{00000000-0005-0000-0000-0000E5000000}"/>
    <cellStyle name="Comma 2 19 2 3" xfId="3730" xr:uid="{00000000-0005-0000-0000-0000E6000000}"/>
    <cellStyle name="Comma 2 19 3" xfId="4515" xr:uid="{00000000-0005-0000-0000-0000E7000000}"/>
    <cellStyle name="Comma 2 19 4" xfId="3709" xr:uid="{00000000-0005-0000-0000-0000E8000000}"/>
    <cellStyle name="Comma 2 2" xfId="41" xr:uid="{00000000-0005-0000-0000-0000E9000000}"/>
    <cellStyle name="Comma 2 2 2" xfId="42" xr:uid="{00000000-0005-0000-0000-0000EA000000}"/>
    <cellStyle name="Comma 2 2 2 2" xfId="3325" xr:uid="{00000000-0005-0000-0000-0000EB000000}"/>
    <cellStyle name="Comma 2 2 2 2 2" xfId="3747" xr:uid="{00000000-0005-0000-0000-0000EC000000}"/>
    <cellStyle name="Comma 2 2 2 2 3" xfId="4514" xr:uid="{00000000-0005-0000-0000-0000ED000000}"/>
    <cellStyle name="Comma 2 2 3" xfId="43" xr:uid="{00000000-0005-0000-0000-0000EE000000}"/>
    <cellStyle name="Comma 2 2 3 2" xfId="3326" xr:uid="{00000000-0005-0000-0000-0000EF000000}"/>
    <cellStyle name="Comma 2 2 3 2 2" xfId="4786" xr:uid="{00000000-0005-0000-0000-0000F0000000}"/>
    <cellStyle name="Comma 2 2 3 2 3" xfId="4747" xr:uid="{00000000-0005-0000-0000-0000F1000000}"/>
    <cellStyle name="Comma 2 2 3 3" xfId="4513" xr:uid="{00000000-0005-0000-0000-0000F2000000}"/>
    <cellStyle name="Comma 2 2 3 4" xfId="4512" xr:uid="{00000000-0005-0000-0000-0000F3000000}"/>
    <cellStyle name="Comma 2 2 4" xfId="3142" xr:uid="{00000000-0005-0000-0000-0000F4000000}"/>
    <cellStyle name="Comma 2 2 4 2" xfId="3576" xr:uid="{00000000-0005-0000-0000-0000F5000000}"/>
    <cellStyle name="Comma 2 2 4 2 2" xfId="4511" xr:uid="{00000000-0005-0000-0000-0000F6000000}"/>
    <cellStyle name="Comma 2 2 4 2 3" xfId="4510" xr:uid="{00000000-0005-0000-0000-0000F7000000}"/>
    <cellStyle name="Comma 2 2 4 3" xfId="4509" xr:uid="{00000000-0005-0000-0000-0000F8000000}"/>
    <cellStyle name="Comma 2 2 4 4" xfId="4687" xr:uid="{00000000-0005-0000-0000-0000F9000000}"/>
    <cellStyle name="Comma 2 20" xfId="44" xr:uid="{00000000-0005-0000-0000-0000FA000000}"/>
    <cellStyle name="Comma 2 20 2" xfId="3327" xr:uid="{00000000-0005-0000-0000-0000FB000000}"/>
    <cellStyle name="Comma 2 20 2 2" xfId="3758" xr:uid="{00000000-0005-0000-0000-0000FC000000}"/>
    <cellStyle name="Comma 2 20 2 3" xfId="4508" xr:uid="{00000000-0005-0000-0000-0000FD000000}"/>
    <cellStyle name="Comma 2 20 3" xfId="4507" xr:uid="{00000000-0005-0000-0000-0000FE000000}"/>
    <cellStyle name="Comma 2 20 4" xfId="4506" xr:uid="{00000000-0005-0000-0000-0000FF000000}"/>
    <cellStyle name="Comma 2 21" xfId="45" xr:uid="{00000000-0005-0000-0000-000000010000}"/>
    <cellStyle name="Comma 2 21 2" xfId="3328" xr:uid="{00000000-0005-0000-0000-000001010000}"/>
    <cellStyle name="Comma 2 21 2 2" xfId="4807" xr:uid="{00000000-0005-0000-0000-000002010000}"/>
    <cellStyle name="Comma 2 21 2 3" xfId="4680" xr:uid="{00000000-0005-0000-0000-000003010000}"/>
    <cellStyle name="Comma 2 21 3" xfId="4505" xr:uid="{00000000-0005-0000-0000-000004010000}"/>
    <cellStyle name="Comma 2 21 4" xfId="4504" xr:uid="{00000000-0005-0000-0000-000005010000}"/>
    <cellStyle name="Comma 2 22" xfId="46" xr:uid="{00000000-0005-0000-0000-000006010000}"/>
    <cellStyle name="Comma 2 22 2" xfId="3329" xr:uid="{00000000-0005-0000-0000-000007010000}"/>
    <cellStyle name="Comma 2 22 2 2" xfId="4503" xr:uid="{00000000-0005-0000-0000-000008010000}"/>
    <cellStyle name="Comma 2 22 2 3" xfId="3703" xr:uid="{00000000-0005-0000-0000-000009010000}"/>
    <cellStyle name="Comma 2 22 3" xfId="4922" xr:uid="{00000000-0005-0000-0000-00000A010000}"/>
    <cellStyle name="Comma 2 22 4" xfId="4502" xr:uid="{00000000-0005-0000-0000-00000B010000}"/>
    <cellStyle name="Comma 2 23" xfId="47" xr:uid="{00000000-0005-0000-0000-00000C010000}"/>
    <cellStyle name="Comma 2 3" xfId="48" xr:uid="{00000000-0005-0000-0000-00000D010000}"/>
    <cellStyle name="Comma 2 3 2" xfId="49" xr:uid="{00000000-0005-0000-0000-00000E010000}"/>
    <cellStyle name="Comma 2 3 2 2" xfId="3331" xr:uid="{00000000-0005-0000-0000-00000F010000}"/>
    <cellStyle name="Comma 2 3 2 2 2" xfId="4832" xr:uid="{00000000-0005-0000-0000-000010010000}"/>
    <cellStyle name="Comma 2 3 2 2 3" xfId="3783" xr:uid="{00000000-0005-0000-0000-000011010000}"/>
    <cellStyle name="Comma 2 3 3" xfId="50" xr:uid="{00000000-0005-0000-0000-000012010000}"/>
    <cellStyle name="Comma 2 3 3 2" xfId="3332" xr:uid="{00000000-0005-0000-0000-000013010000}"/>
    <cellStyle name="Comma 2 3 3 2 2" xfId="4501" xr:uid="{00000000-0005-0000-0000-000014010000}"/>
    <cellStyle name="Comma 2 3 3 2 3" xfId="4500" xr:uid="{00000000-0005-0000-0000-000015010000}"/>
    <cellStyle name="Comma 2 3 3 3" xfId="4499" xr:uid="{00000000-0005-0000-0000-000016010000}"/>
    <cellStyle name="Comma 2 3 3 4" xfId="4498" xr:uid="{00000000-0005-0000-0000-000017010000}"/>
    <cellStyle name="Comma 2 3 4" xfId="3330" xr:uid="{00000000-0005-0000-0000-000018010000}"/>
    <cellStyle name="Comma 2 3 4 2" xfId="4820" xr:uid="{00000000-0005-0000-0000-000019010000}"/>
    <cellStyle name="Comma 2 3 4 3" xfId="4682" xr:uid="{00000000-0005-0000-0000-00001A010000}"/>
    <cellStyle name="Comma 2 4" xfId="51" xr:uid="{00000000-0005-0000-0000-00001B010000}"/>
    <cellStyle name="Comma 2 4 2" xfId="52" xr:uid="{00000000-0005-0000-0000-00001C010000}"/>
    <cellStyle name="Comma 2 4 2 2" xfId="3334" xr:uid="{00000000-0005-0000-0000-00001D010000}"/>
    <cellStyle name="Comma 2 4 2 2 2" xfId="4497" xr:uid="{00000000-0005-0000-0000-00001E010000}"/>
    <cellStyle name="Comma 2 4 2 2 3" xfId="4496" xr:uid="{00000000-0005-0000-0000-00001F010000}"/>
    <cellStyle name="Comma 2 4 2 3" xfId="4495" xr:uid="{00000000-0005-0000-0000-000020010000}"/>
    <cellStyle name="Comma 2 4 2 4" xfId="4494" xr:uid="{00000000-0005-0000-0000-000021010000}"/>
    <cellStyle name="Comma 2 4 3" xfId="53" xr:uid="{00000000-0005-0000-0000-000022010000}"/>
    <cellStyle name="Comma 2 4 3 2" xfId="3335" xr:uid="{00000000-0005-0000-0000-000023010000}"/>
    <cellStyle name="Comma 2 4 3 2 2" xfId="4493" xr:uid="{00000000-0005-0000-0000-000024010000}"/>
    <cellStyle name="Comma 2 4 3 2 3" xfId="4492" xr:uid="{00000000-0005-0000-0000-000025010000}"/>
    <cellStyle name="Comma 2 4 3 3" xfId="4898" xr:uid="{00000000-0005-0000-0000-000026010000}"/>
    <cellStyle name="Comma 2 4 3 4" xfId="4706" xr:uid="{00000000-0005-0000-0000-000027010000}"/>
    <cellStyle name="Comma 2 4 4" xfId="3333" xr:uid="{00000000-0005-0000-0000-000028010000}"/>
    <cellStyle name="Comma 2 4 4 2" xfId="4651" xr:uid="{00000000-0005-0000-0000-000029010000}"/>
    <cellStyle name="Comma 2 4 4 3" xfId="3668" xr:uid="{00000000-0005-0000-0000-00002A010000}"/>
    <cellStyle name="Comma 2 4 5" xfId="4491" xr:uid="{00000000-0005-0000-0000-00002B010000}"/>
    <cellStyle name="Comma 2 4 6" xfId="4490" xr:uid="{00000000-0005-0000-0000-00002C010000}"/>
    <cellStyle name="Comma 2 5" xfId="54" xr:uid="{00000000-0005-0000-0000-00002D010000}"/>
    <cellStyle name="Comma 2 5 2" xfId="55" xr:uid="{00000000-0005-0000-0000-00002E010000}"/>
    <cellStyle name="Comma 2 5 2 2" xfId="3337" xr:uid="{00000000-0005-0000-0000-00002F010000}"/>
    <cellStyle name="Comma 2 5 2 2 2" xfId="3674" xr:uid="{00000000-0005-0000-0000-000030010000}"/>
    <cellStyle name="Comma 2 5 2 2 3" xfId="4700" xr:uid="{00000000-0005-0000-0000-000031010000}"/>
    <cellStyle name="Comma 2 5 2 3" xfId="4489" xr:uid="{00000000-0005-0000-0000-000032010000}"/>
    <cellStyle name="Comma 2 5 2 4" xfId="3665" xr:uid="{00000000-0005-0000-0000-000033010000}"/>
    <cellStyle name="Comma 2 5 3" xfId="56" xr:uid="{00000000-0005-0000-0000-000034010000}"/>
    <cellStyle name="Comma 2 5 3 2" xfId="3338" xr:uid="{00000000-0005-0000-0000-000035010000}"/>
    <cellStyle name="Comma 2 5 3 2 2" xfId="4930" xr:uid="{00000000-0005-0000-0000-000036010000}"/>
    <cellStyle name="Comma 2 5 3 2 3" xfId="4488" xr:uid="{00000000-0005-0000-0000-000037010000}"/>
    <cellStyle name="Comma 2 5 3 3" xfId="4487" xr:uid="{00000000-0005-0000-0000-000038010000}"/>
    <cellStyle name="Comma 2 5 3 4" xfId="4486" xr:uid="{00000000-0005-0000-0000-000039010000}"/>
    <cellStyle name="Comma 2 5 4" xfId="3336" xr:uid="{00000000-0005-0000-0000-00003A010000}"/>
    <cellStyle name="Comma 2 5 4 2" xfId="4485" xr:uid="{00000000-0005-0000-0000-00003B010000}"/>
    <cellStyle name="Comma 2 5 4 3" xfId="4484" xr:uid="{00000000-0005-0000-0000-00003C010000}"/>
    <cellStyle name="Comma 2 5 5" xfId="4694" xr:uid="{00000000-0005-0000-0000-00003D010000}"/>
    <cellStyle name="Comma 2 5 6" xfId="4926" xr:uid="{00000000-0005-0000-0000-00003E010000}"/>
    <cellStyle name="Comma 2 6" xfId="57" xr:uid="{00000000-0005-0000-0000-00003F010000}"/>
    <cellStyle name="Comma 2 6 2" xfId="58" xr:uid="{00000000-0005-0000-0000-000040010000}"/>
    <cellStyle name="Comma 2 6 2 2" xfId="3339" xr:uid="{00000000-0005-0000-0000-000041010000}"/>
    <cellStyle name="Comma 2 6 2 2 2" xfId="4483" xr:uid="{00000000-0005-0000-0000-000042010000}"/>
    <cellStyle name="Comma 2 6 2 2 3" xfId="4482" xr:uid="{00000000-0005-0000-0000-000043010000}"/>
    <cellStyle name="Comma 2 6 2 3" xfId="4481" xr:uid="{00000000-0005-0000-0000-000044010000}"/>
    <cellStyle name="Comma 2 6 2 4" xfId="4480" xr:uid="{00000000-0005-0000-0000-000045010000}"/>
    <cellStyle name="Comma 2 7" xfId="59" xr:uid="{00000000-0005-0000-0000-000046010000}"/>
    <cellStyle name="Comma 2 7 2" xfId="60" xr:uid="{00000000-0005-0000-0000-000047010000}"/>
    <cellStyle name="Comma 2 7 2 2" xfId="3340" xr:uid="{00000000-0005-0000-0000-000048010000}"/>
    <cellStyle name="Comma 2 7 2 2 2" xfId="4479" xr:uid="{00000000-0005-0000-0000-000049010000}"/>
    <cellStyle name="Comma 2 7 2 2 3" xfId="4478" xr:uid="{00000000-0005-0000-0000-00004A010000}"/>
    <cellStyle name="Comma 2 7 2 3" xfId="4477" xr:uid="{00000000-0005-0000-0000-00004B010000}"/>
    <cellStyle name="Comma 2 7 2 4" xfId="4476" xr:uid="{00000000-0005-0000-0000-00004C010000}"/>
    <cellStyle name="Comma 2 8" xfId="61" xr:uid="{00000000-0005-0000-0000-00004D010000}"/>
    <cellStyle name="Comma 2 8 2" xfId="3341" xr:uid="{00000000-0005-0000-0000-00004E010000}"/>
    <cellStyle name="Comma 2 8 2 2" xfId="4475" xr:uid="{00000000-0005-0000-0000-00004F010000}"/>
    <cellStyle name="Comma 2 8 2 3" xfId="4474" xr:uid="{00000000-0005-0000-0000-000050010000}"/>
    <cellStyle name="Comma 2 8 3" xfId="4473" xr:uid="{00000000-0005-0000-0000-000051010000}"/>
    <cellStyle name="Comma 2 8 4" xfId="4472" xr:uid="{00000000-0005-0000-0000-000052010000}"/>
    <cellStyle name="Comma 2 9" xfId="62" xr:uid="{00000000-0005-0000-0000-000053010000}"/>
    <cellStyle name="Comma 2 9 2" xfId="3342" xr:uid="{00000000-0005-0000-0000-000054010000}"/>
    <cellStyle name="Comma 2 9 2 2" xfId="4471" xr:uid="{00000000-0005-0000-0000-000055010000}"/>
    <cellStyle name="Comma 2 9 2 3" xfId="4470" xr:uid="{00000000-0005-0000-0000-000056010000}"/>
    <cellStyle name="Comma 2 9 3" xfId="4469" xr:uid="{00000000-0005-0000-0000-000057010000}"/>
    <cellStyle name="Comma 2 9 4" xfId="4468" xr:uid="{00000000-0005-0000-0000-000058010000}"/>
    <cellStyle name="Comma 20" xfId="4" xr:uid="{00000000-0005-0000-0000-000059010000}"/>
    <cellStyle name="Comma 20 2" xfId="3298" xr:uid="{00000000-0005-0000-0000-00005A010000}"/>
    <cellStyle name="Comma 20 2 2" xfId="4467" xr:uid="{00000000-0005-0000-0000-00005B010000}"/>
    <cellStyle name="Comma 20 2 3" xfId="4466" xr:uid="{00000000-0005-0000-0000-00005C010000}"/>
    <cellStyle name="Comma 20 3" xfId="4465" xr:uid="{00000000-0005-0000-0000-00005D010000}"/>
    <cellStyle name="Comma 20 4" xfId="4464" xr:uid="{00000000-0005-0000-0000-00005E010000}"/>
    <cellStyle name="Comma 20 5" xfId="4463" xr:uid="{00000000-0005-0000-0000-00005F010000}"/>
    <cellStyle name="Comma 20 6" xfId="4934" xr:uid="{00000000-0005-0000-0000-000060010000}"/>
    <cellStyle name="Comma 21" xfId="3622" xr:uid="{00000000-0005-0000-0000-000061010000}"/>
    <cellStyle name="Comma 21 2" xfId="4462" xr:uid="{00000000-0005-0000-0000-000062010000}"/>
    <cellStyle name="Comma 21 3" xfId="4461" xr:uid="{00000000-0005-0000-0000-000063010000}"/>
    <cellStyle name="Comma 22" xfId="4460" xr:uid="{00000000-0005-0000-0000-000064010000}"/>
    <cellStyle name="Comma 23" xfId="4459" xr:uid="{00000000-0005-0000-0000-000065010000}"/>
    <cellStyle name="Comma 24" xfId="4458" xr:uid="{00000000-0005-0000-0000-000066010000}"/>
    <cellStyle name="Comma 3" xfId="11" xr:uid="{00000000-0005-0000-0000-000067010000}"/>
    <cellStyle name="Comma 3 2" xfId="63" xr:uid="{00000000-0005-0000-0000-000068010000}"/>
    <cellStyle name="Comma 3 2 2" xfId="64" xr:uid="{00000000-0005-0000-0000-000069010000}"/>
    <cellStyle name="Comma 3 2 2 2" xfId="3344" xr:uid="{00000000-0005-0000-0000-00006A010000}"/>
    <cellStyle name="Comma 3 2 2 2 2" xfId="4457" xr:uid="{00000000-0005-0000-0000-00006B010000}"/>
    <cellStyle name="Comma 3 2 2 2 3" xfId="4456" xr:uid="{00000000-0005-0000-0000-00006C010000}"/>
    <cellStyle name="Comma 3 2 2 3" xfId="4455" xr:uid="{00000000-0005-0000-0000-00006D010000}"/>
    <cellStyle name="Comma 3 2 2 4" xfId="4454" xr:uid="{00000000-0005-0000-0000-00006E010000}"/>
    <cellStyle name="Comma 3 2 3" xfId="3343" xr:uid="{00000000-0005-0000-0000-00006F010000}"/>
    <cellStyle name="Comma 3 2 3 2" xfId="4453" xr:uid="{00000000-0005-0000-0000-000070010000}"/>
    <cellStyle name="Comma 3 2 3 3" xfId="4452" xr:uid="{00000000-0005-0000-0000-000071010000}"/>
    <cellStyle name="Comma 3 2 4" xfId="4451" xr:uid="{00000000-0005-0000-0000-000072010000}"/>
    <cellStyle name="Comma 3 2 5" xfId="4450" xr:uid="{00000000-0005-0000-0000-000073010000}"/>
    <cellStyle name="Comma 3 3" xfId="65" xr:uid="{00000000-0005-0000-0000-000074010000}"/>
    <cellStyle name="Comma 3 3 2" xfId="3345" xr:uid="{00000000-0005-0000-0000-000075010000}"/>
    <cellStyle name="Comma 3 3 2 2" xfId="4449" xr:uid="{00000000-0005-0000-0000-000076010000}"/>
    <cellStyle name="Comma 3 3 2 3" xfId="4448" xr:uid="{00000000-0005-0000-0000-000077010000}"/>
    <cellStyle name="Comma 3 4" xfId="4447" xr:uid="{00000000-0005-0000-0000-000078010000}"/>
    <cellStyle name="Comma 4" xfId="66" xr:uid="{00000000-0005-0000-0000-000079010000}"/>
    <cellStyle name="Comma 4 2" xfId="67" xr:uid="{00000000-0005-0000-0000-00007A010000}"/>
    <cellStyle name="Comma 4 2 2" xfId="68" xr:uid="{00000000-0005-0000-0000-00007B010000}"/>
    <cellStyle name="Comma 4 2 2 2" xfId="3346" xr:uid="{00000000-0005-0000-0000-00007C010000}"/>
    <cellStyle name="Comma 4 2 2 2 2" xfId="4446" xr:uid="{00000000-0005-0000-0000-00007D010000}"/>
    <cellStyle name="Comma 4 2 2 2 3" xfId="4445" xr:uid="{00000000-0005-0000-0000-00007E010000}"/>
    <cellStyle name="Comma 4 2 2 3" xfId="4444" xr:uid="{00000000-0005-0000-0000-00007F010000}"/>
    <cellStyle name="Comma 4 2 2 4" xfId="4443" xr:uid="{00000000-0005-0000-0000-000080010000}"/>
    <cellStyle name="Comma 4 3" xfId="69" xr:uid="{00000000-0005-0000-0000-000081010000}"/>
    <cellStyle name="Comma 4 3 2" xfId="70" xr:uid="{00000000-0005-0000-0000-000082010000}"/>
    <cellStyle name="Comma 4 3 3" xfId="3347" xr:uid="{00000000-0005-0000-0000-000083010000}"/>
    <cellStyle name="Comma 4 3 3 2" xfId="4442" xr:uid="{00000000-0005-0000-0000-000084010000}"/>
    <cellStyle name="Comma 4 3 3 3" xfId="4441" xr:uid="{00000000-0005-0000-0000-000085010000}"/>
    <cellStyle name="Comma 4 3 4" xfId="4440" xr:uid="{00000000-0005-0000-0000-000086010000}"/>
    <cellStyle name="Comma 4 3 5" xfId="4439" xr:uid="{00000000-0005-0000-0000-000087010000}"/>
    <cellStyle name="Comma 4 4" xfId="3628" xr:uid="{00000000-0005-0000-0000-000088010000}"/>
    <cellStyle name="Comma 5" xfId="71" xr:uid="{00000000-0005-0000-0000-000089010000}"/>
    <cellStyle name="Comma 5 2" xfId="72" xr:uid="{00000000-0005-0000-0000-00008A010000}"/>
    <cellStyle name="Comma 6" xfId="73" xr:uid="{00000000-0005-0000-0000-00008B010000}"/>
    <cellStyle name="Comma 6 10" xfId="74" xr:uid="{00000000-0005-0000-0000-00008C010000}"/>
    <cellStyle name="Comma 6 10 2" xfId="3348" xr:uid="{00000000-0005-0000-0000-00008D010000}"/>
    <cellStyle name="Comma 6 10 2 2" xfId="4827" xr:uid="{00000000-0005-0000-0000-00008E010000}"/>
    <cellStyle name="Comma 6 10 2 3" xfId="3650" xr:uid="{00000000-0005-0000-0000-00008F010000}"/>
    <cellStyle name="Comma 6 10 3" xfId="3700" xr:uid="{00000000-0005-0000-0000-000090010000}"/>
    <cellStyle name="Comma 6 10 4" xfId="3695" xr:uid="{00000000-0005-0000-0000-000091010000}"/>
    <cellStyle name="Comma 6 11" xfId="75" xr:uid="{00000000-0005-0000-0000-000092010000}"/>
    <cellStyle name="Comma 6 11 2" xfId="3349" xr:uid="{00000000-0005-0000-0000-000093010000}"/>
    <cellStyle name="Comma 6 11 2 2" xfId="4769" xr:uid="{00000000-0005-0000-0000-000094010000}"/>
    <cellStyle name="Comma 6 11 2 3" xfId="3692" xr:uid="{00000000-0005-0000-0000-000095010000}"/>
    <cellStyle name="Comma 6 11 3" xfId="4438" xr:uid="{00000000-0005-0000-0000-000096010000}"/>
    <cellStyle name="Comma 6 11 4" xfId="4437" xr:uid="{00000000-0005-0000-0000-000097010000}"/>
    <cellStyle name="Comma 6 12" xfId="76" xr:uid="{00000000-0005-0000-0000-000098010000}"/>
    <cellStyle name="Comma 6 12 2" xfId="77" xr:uid="{00000000-0005-0000-0000-000099010000}"/>
    <cellStyle name="Comma 6 12 3" xfId="3350" xr:uid="{00000000-0005-0000-0000-00009A010000}"/>
    <cellStyle name="Comma 6 12 3 2" xfId="4436" xr:uid="{00000000-0005-0000-0000-00009B010000}"/>
    <cellStyle name="Comma 6 12 3 3" xfId="4435" xr:uid="{00000000-0005-0000-0000-00009C010000}"/>
    <cellStyle name="Comma 6 12 4" xfId="4434" xr:uid="{00000000-0005-0000-0000-00009D010000}"/>
    <cellStyle name="Comma 6 12 5" xfId="4433" xr:uid="{00000000-0005-0000-0000-00009E010000}"/>
    <cellStyle name="Comma 6 2" xfId="78" xr:uid="{00000000-0005-0000-0000-00009F010000}"/>
    <cellStyle name="Comma 6 2 2" xfId="79" xr:uid="{00000000-0005-0000-0000-0000A0010000}"/>
    <cellStyle name="Comma 6 2 2 2" xfId="3351" xr:uid="{00000000-0005-0000-0000-0000A1010000}"/>
    <cellStyle name="Comma 6 2 2 2 2" xfId="4432" xr:uid="{00000000-0005-0000-0000-0000A2010000}"/>
    <cellStyle name="Comma 6 2 2 2 3" xfId="4431" xr:uid="{00000000-0005-0000-0000-0000A3010000}"/>
    <cellStyle name="Comma 6 2 2 3" xfId="3790" xr:uid="{00000000-0005-0000-0000-0000A4010000}"/>
    <cellStyle name="Comma 6 2 2 4" xfId="3699" xr:uid="{00000000-0005-0000-0000-0000A5010000}"/>
    <cellStyle name="Comma 6 3" xfId="80" xr:uid="{00000000-0005-0000-0000-0000A6010000}"/>
    <cellStyle name="Comma 6 3 2" xfId="3352" xr:uid="{00000000-0005-0000-0000-0000A7010000}"/>
    <cellStyle name="Comma 6 3 2 2" xfId="4430" xr:uid="{00000000-0005-0000-0000-0000A8010000}"/>
    <cellStyle name="Comma 6 3 2 3" xfId="4429" xr:uid="{00000000-0005-0000-0000-0000A9010000}"/>
    <cellStyle name="Comma 6 3 3" xfId="4428" xr:uid="{00000000-0005-0000-0000-0000AA010000}"/>
    <cellStyle name="Comma 6 3 4" xfId="4427" xr:uid="{00000000-0005-0000-0000-0000AB010000}"/>
    <cellStyle name="Comma 6 4" xfId="81" xr:uid="{00000000-0005-0000-0000-0000AC010000}"/>
    <cellStyle name="Comma 6 4 2" xfId="3353" xr:uid="{00000000-0005-0000-0000-0000AD010000}"/>
    <cellStyle name="Comma 6 4 2 2" xfId="4426" xr:uid="{00000000-0005-0000-0000-0000AE010000}"/>
    <cellStyle name="Comma 6 4 2 3" xfId="4664" xr:uid="{00000000-0005-0000-0000-0000AF010000}"/>
    <cellStyle name="Comma 6 4 3" xfId="4425" xr:uid="{00000000-0005-0000-0000-0000B0010000}"/>
    <cellStyle name="Comma 6 4 4" xfId="4424" xr:uid="{00000000-0005-0000-0000-0000B1010000}"/>
    <cellStyle name="Comma 6 5" xfId="82" xr:uid="{00000000-0005-0000-0000-0000B2010000}"/>
    <cellStyle name="Comma 6 5 2" xfId="3354" xr:uid="{00000000-0005-0000-0000-0000B3010000}"/>
    <cellStyle name="Comma 6 5 2 2" xfId="4423" xr:uid="{00000000-0005-0000-0000-0000B4010000}"/>
    <cellStyle name="Comma 6 5 2 3" xfId="4422" xr:uid="{00000000-0005-0000-0000-0000B5010000}"/>
    <cellStyle name="Comma 6 5 3" xfId="3642" xr:uid="{00000000-0005-0000-0000-0000B6010000}"/>
    <cellStyle name="Comma 6 5 4" xfId="4421" xr:uid="{00000000-0005-0000-0000-0000B7010000}"/>
    <cellStyle name="Comma 6 6" xfId="83" xr:uid="{00000000-0005-0000-0000-0000B8010000}"/>
    <cellStyle name="Comma 6 6 2" xfId="3355" xr:uid="{00000000-0005-0000-0000-0000B9010000}"/>
    <cellStyle name="Comma 6 6 2 2" xfId="4420" xr:uid="{00000000-0005-0000-0000-0000BA010000}"/>
    <cellStyle name="Comma 6 6 2 3" xfId="4419" xr:uid="{00000000-0005-0000-0000-0000BB010000}"/>
    <cellStyle name="Comma 6 6 3" xfId="4418" xr:uid="{00000000-0005-0000-0000-0000BC010000}"/>
    <cellStyle name="Comma 6 6 4" xfId="4417" xr:uid="{00000000-0005-0000-0000-0000BD010000}"/>
    <cellStyle name="Comma 6 7" xfId="84" xr:uid="{00000000-0005-0000-0000-0000BE010000}"/>
    <cellStyle name="Comma 6 7 2" xfId="3356" xr:uid="{00000000-0005-0000-0000-0000BF010000}"/>
    <cellStyle name="Comma 6 7 2 2" xfId="4416" xr:uid="{00000000-0005-0000-0000-0000C0010000}"/>
    <cellStyle name="Comma 6 7 2 3" xfId="4415" xr:uid="{00000000-0005-0000-0000-0000C1010000}"/>
    <cellStyle name="Comma 6 7 3" xfId="4414" xr:uid="{00000000-0005-0000-0000-0000C2010000}"/>
    <cellStyle name="Comma 6 7 4" xfId="4679" xr:uid="{00000000-0005-0000-0000-0000C3010000}"/>
    <cellStyle name="Comma 6 8" xfId="85" xr:uid="{00000000-0005-0000-0000-0000C4010000}"/>
    <cellStyle name="Comma 6 8 2" xfId="3357" xr:uid="{00000000-0005-0000-0000-0000C5010000}"/>
    <cellStyle name="Comma 6 8 2 2" xfId="4413" xr:uid="{00000000-0005-0000-0000-0000C6010000}"/>
    <cellStyle name="Comma 6 8 2 3" xfId="4412" xr:uid="{00000000-0005-0000-0000-0000C7010000}"/>
    <cellStyle name="Comma 6 8 3" xfId="4411" xr:uid="{00000000-0005-0000-0000-0000C8010000}"/>
    <cellStyle name="Comma 6 8 4" xfId="4410" xr:uid="{00000000-0005-0000-0000-0000C9010000}"/>
    <cellStyle name="Comma 6 9" xfId="86" xr:uid="{00000000-0005-0000-0000-0000CA010000}"/>
    <cellStyle name="Comma 6 9 2" xfId="3358" xr:uid="{00000000-0005-0000-0000-0000CB010000}"/>
    <cellStyle name="Comma 6 9 2 2" xfId="4409" xr:uid="{00000000-0005-0000-0000-0000CC010000}"/>
    <cellStyle name="Comma 6 9 2 3" xfId="4408" xr:uid="{00000000-0005-0000-0000-0000CD010000}"/>
    <cellStyle name="Comma 6 9 3" xfId="4407" xr:uid="{00000000-0005-0000-0000-0000CE010000}"/>
    <cellStyle name="Comma 6 9 4" xfId="4406" xr:uid="{00000000-0005-0000-0000-0000CF010000}"/>
    <cellStyle name="Comma 7" xfId="87" xr:uid="{00000000-0005-0000-0000-0000D0010000}"/>
    <cellStyle name="Comma 7 2" xfId="88" xr:uid="{00000000-0005-0000-0000-0000D1010000}"/>
    <cellStyle name="Comma 8" xfId="89" xr:uid="{00000000-0005-0000-0000-0000D2010000}"/>
    <cellStyle name="Comma 8 2" xfId="90" xr:uid="{00000000-0005-0000-0000-0000D3010000}"/>
    <cellStyle name="Comma 8 2 2" xfId="91" xr:uid="{00000000-0005-0000-0000-0000D4010000}"/>
    <cellStyle name="Comma 8 2 2 2" xfId="3361" xr:uid="{00000000-0005-0000-0000-0000D5010000}"/>
    <cellStyle name="Comma 8 2 2 2 2" xfId="4405" xr:uid="{00000000-0005-0000-0000-0000D6010000}"/>
    <cellStyle name="Comma 8 2 2 2 3" xfId="4404" xr:uid="{00000000-0005-0000-0000-0000D7010000}"/>
    <cellStyle name="Comma 8 2 2 3" xfId="4403" xr:uid="{00000000-0005-0000-0000-0000D8010000}"/>
    <cellStyle name="Comma 8 2 2 4" xfId="4402" xr:uid="{00000000-0005-0000-0000-0000D9010000}"/>
    <cellStyle name="Comma 8 2 3" xfId="3360" xr:uid="{00000000-0005-0000-0000-0000DA010000}"/>
    <cellStyle name="Comma 8 2 3 2" xfId="4401" xr:uid="{00000000-0005-0000-0000-0000DB010000}"/>
    <cellStyle name="Comma 8 2 3 3" xfId="4400" xr:uid="{00000000-0005-0000-0000-0000DC010000}"/>
    <cellStyle name="Comma 8 2 4" xfId="4399" xr:uid="{00000000-0005-0000-0000-0000DD010000}"/>
    <cellStyle name="Comma 8 2 5" xfId="4398" xr:uid="{00000000-0005-0000-0000-0000DE010000}"/>
    <cellStyle name="Comma 8 2 6" xfId="4397" xr:uid="{00000000-0005-0000-0000-0000DF010000}"/>
    <cellStyle name="Comma 8 3" xfId="92" xr:uid="{00000000-0005-0000-0000-0000E0010000}"/>
    <cellStyle name="Comma 8 3 2" xfId="3362" xr:uid="{00000000-0005-0000-0000-0000E1010000}"/>
    <cellStyle name="Comma 8 3 2 2" xfId="4396" xr:uid="{00000000-0005-0000-0000-0000E2010000}"/>
    <cellStyle name="Comma 8 3 2 3" xfId="4395" xr:uid="{00000000-0005-0000-0000-0000E3010000}"/>
    <cellStyle name="Comma 8 3 3" xfId="4394" xr:uid="{00000000-0005-0000-0000-0000E4010000}"/>
    <cellStyle name="Comma 8 3 4" xfId="4393" xr:uid="{00000000-0005-0000-0000-0000E5010000}"/>
    <cellStyle name="Comma 8 4" xfId="93" xr:uid="{00000000-0005-0000-0000-0000E6010000}"/>
    <cellStyle name="Comma 8 4 2" xfId="3363" xr:uid="{00000000-0005-0000-0000-0000E7010000}"/>
    <cellStyle name="Comma 8 4 2 2" xfId="4392" xr:uid="{00000000-0005-0000-0000-0000E8010000}"/>
    <cellStyle name="Comma 8 4 2 3" xfId="4391" xr:uid="{00000000-0005-0000-0000-0000E9010000}"/>
    <cellStyle name="Comma 8 4 3" xfId="4390" xr:uid="{00000000-0005-0000-0000-0000EA010000}"/>
    <cellStyle name="Comma 8 4 4" xfId="4389" xr:uid="{00000000-0005-0000-0000-0000EB010000}"/>
    <cellStyle name="Comma 8 5" xfId="94" xr:uid="{00000000-0005-0000-0000-0000EC010000}"/>
    <cellStyle name="Comma 8 5 2" xfId="3364" xr:uid="{00000000-0005-0000-0000-0000ED010000}"/>
    <cellStyle name="Comma 8 5 2 2" xfId="4388" xr:uid="{00000000-0005-0000-0000-0000EE010000}"/>
    <cellStyle name="Comma 8 5 2 3" xfId="4387" xr:uid="{00000000-0005-0000-0000-0000EF010000}"/>
    <cellStyle name="Comma 8 5 3" xfId="4386" xr:uid="{00000000-0005-0000-0000-0000F0010000}"/>
    <cellStyle name="Comma 8 5 4" xfId="4385" xr:uid="{00000000-0005-0000-0000-0000F1010000}"/>
    <cellStyle name="Comma 8 6" xfId="3150" xr:uid="{00000000-0005-0000-0000-0000F2010000}"/>
    <cellStyle name="Comma 8 6 2" xfId="3171" xr:uid="{00000000-0005-0000-0000-0000F3010000}"/>
    <cellStyle name="Comma 8 6 2 2" xfId="3599" xr:uid="{00000000-0005-0000-0000-0000F4010000}"/>
    <cellStyle name="Comma 8 6 2 2 2" xfId="4384" xr:uid="{00000000-0005-0000-0000-0000F5010000}"/>
    <cellStyle name="Comma 8 6 2 2 3" xfId="4383" xr:uid="{00000000-0005-0000-0000-0000F6010000}"/>
    <cellStyle name="Comma 8 6 2 3" xfId="4382" xr:uid="{00000000-0005-0000-0000-0000F7010000}"/>
    <cellStyle name="Comma 8 6 2 4" xfId="4381" xr:uid="{00000000-0005-0000-0000-0000F8010000}"/>
    <cellStyle name="Comma 8 6 3" xfId="3580" xr:uid="{00000000-0005-0000-0000-0000F9010000}"/>
    <cellStyle name="Comma 8 6 3 2" xfId="4380" xr:uid="{00000000-0005-0000-0000-0000FA010000}"/>
    <cellStyle name="Comma 8 6 3 3" xfId="4379" xr:uid="{00000000-0005-0000-0000-0000FB010000}"/>
    <cellStyle name="Comma 8 6 4" xfId="4378" xr:uid="{00000000-0005-0000-0000-0000FC010000}"/>
    <cellStyle name="Comma 8 6 5" xfId="4377" xr:uid="{00000000-0005-0000-0000-0000FD010000}"/>
    <cellStyle name="Comma 8 7" xfId="3359" xr:uid="{00000000-0005-0000-0000-0000FE010000}"/>
    <cellStyle name="Comma 8 7 2" xfId="4376" xr:uid="{00000000-0005-0000-0000-0000FF010000}"/>
    <cellStyle name="Comma 8 7 3" xfId="4375" xr:uid="{00000000-0005-0000-0000-000000020000}"/>
    <cellStyle name="Comma 8 8" xfId="4374" xr:uid="{00000000-0005-0000-0000-000001020000}"/>
    <cellStyle name="Comma 8 9" xfId="4373" xr:uid="{00000000-0005-0000-0000-000002020000}"/>
    <cellStyle name="Comma 9" xfId="95" xr:uid="{00000000-0005-0000-0000-000003020000}"/>
    <cellStyle name="Comma 9 2" xfId="96" xr:uid="{00000000-0005-0000-0000-000004020000}"/>
    <cellStyle name="Comma 9 2 2" xfId="3366" xr:uid="{00000000-0005-0000-0000-000005020000}"/>
    <cellStyle name="Comma 9 2 2 2" xfId="4372" xr:uid="{00000000-0005-0000-0000-000006020000}"/>
    <cellStyle name="Comma 9 2 2 3" xfId="4371" xr:uid="{00000000-0005-0000-0000-000007020000}"/>
    <cellStyle name="Comma 9 2 3" xfId="4370" xr:uid="{00000000-0005-0000-0000-000008020000}"/>
    <cellStyle name="Comma 9 2 4" xfId="4369" xr:uid="{00000000-0005-0000-0000-000009020000}"/>
    <cellStyle name="Comma 9 3" xfId="3365" xr:uid="{00000000-0005-0000-0000-00000A020000}"/>
    <cellStyle name="Comma 9 3 2" xfId="4368" xr:uid="{00000000-0005-0000-0000-00000B020000}"/>
    <cellStyle name="Comma 9 3 3" xfId="4367" xr:uid="{00000000-0005-0000-0000-00000C020000}"/>
    <cellStyle name="Comma 9 4" xfId="4366" xr:uid="{00000000-0005-0000-0000-00000D020000}"/>
    <cellStyle name="Comma 9 5" xfId="4365" xr:uid="{00000000-0005-0000-0000-00000E020000}"/>
    <cellStyle name="Currency" xfId="3296" builtinId="4"/>
    <cellStyle name="Currency 10" xfId="97" xr:uid="{00000000-0005-0000-0000-000010020000}"/>
    <cellStyle name="Currency 10 10" xfId="98" xr:uid="{00000000-0005-0000-0000-000011020000}"/>
    <cellStyle name="Currency 10 10 2" xfId="3368" xr:uid="{00000000-0005-0000-0000-000012020000}"/>
    <cellStyle name="Currency 10 10 2 2" xfId="4364" xr:uid="{00000000-0005-0000-0000-000013020000}"/>
    <cellStyle name="Currency 10 10 2 3" xfId="4363" xr:uid="{00000000-0005-0000-0000-000014020000}"/>
    <cellStyle name="Currency 10 10 3" xfId="4362" xr:uid="{00000000-0005-0000-0000-000015020000}"/>
    <cellStyle name="Currency 10 10 4" xfId="4361" xr:uid="{00000000-0005-0000-0000-000016020000}"/>
    <cellStyle name="Currency 10 11" xfId="99" xr:uid="{00000000-0005-0000-0000-000017020000}"/>
    <cellStyle name="Currency 10 11 2" xfId="3369" xr:uid="{00000000-0005-0000-0000-000018020000}"/>
    <cellStyle name="Currency 10 11 2 2" xfId="4360" xr:uid="{00000000-0005-0000-0000-000019020000}"/>
    <cellStyle name="Currency 10 11 2 3" xfId="4359" xr:uid="{00000000-0005-0000-0000-00001A020000}"/>
    <cellStyle name="Currency 10 11 3" xfId="4358" xr:uid="{00000000-0005-0000-0000-00001B020000}"/>
    <cellStyle name="Currency 10 11 4" xfId="4357" xr:uid="{00000000-0005-0000-0000-00001C020000}"/>
    <cellStyle name="Currency 10 12" xfId="100" xr:uid="{00000000-0005-0000-0000-00001D020000}"/>
    <cellStyle name="Currency 10 12 2" xfId="101" xr:uid="{00000000-0005-0000-0000-00001E020000}"/>
    <cellStyle name="Currency 10 12 2 2" xfId="3371" xr:uid="{00000000-0005-0000-0000-00001F020000}"/>
    <cellStyle name="Currency 10 12 2 2 2" xfId="4356" xr:uid="{00000000-0005-0000-0000-000020020000}"/>
    <cellStyle name="Currency 10 12 2 2 3" xfId="4355" xr:uid="{00000000-0005-0000-0000-000021020000}"/>
    <cellStyle name="Currency 10 12 2 3" xfId="4354" xr:uid="{00000000-0005-0000-0000-000022020000}"/>
    <cellStyle name="Currency 10 12 2 4" xfId="4353" xr:uid="{00000000-0005-0000-0000-000023020000}"/>
    <cellStyle name="Currency 10 12 3" xfId="3370" xr:uid="{00000000-0005-0000-0000-000024020000}"/>
    <cellStyle name="Currency 10 12 3 2" xfId="4352" xr:uid="{00000000-0005-0000-0000-000025020000}"/>
    <cellStyle name="Currency 10 12 3 3" xfId="4351" xr:uid="{00000000-0005-0000-0000-000026020000}"/>
    <cellStyle name="Currency 10 12 4" xfId="4350" xr:uid="{00000000-0005-0000-0000-000027020000}"/>
    <cellStyle name="Currency 10 12 5" xfId="4349" xr:uid="{00000000-0005-0000-0000-000028020000}"/>
    <cellStyle name="Currency 10 13" xfId="3367" xr:uid="{00000000-0005-0000-0000-000029020000}"/>
    <cellStyle name="Currency 10 13 2" xfId="4348" xr:uid="{00000000-0005-0000-0000-00002A020000}"/>
    <cellStyle name="Currency 10 13 3" xfId="4347" xr:uid="{00000000-0005-0000-0000-00002B020000}"/>
    <cellStyle name="Currency 10 14" xfId="4346" xr:uid="{00000000-0005-0000-0000-00002C020000}"/>
    <cellStyle name="Currency 10 15" xfId="4345" xr:uid="{00000000-0005-0000-0000-00002D020000}"/>
    <cellStyle name="Currency 10 2" xfId="102" xr:uid="{00000000-0005-0000-0000-00002E020000}"/>
    <cellStyle name="Currency 10 2 2" xfId="103" xr:uid="{00000000-0005-0000-0000-00002F020000}"/>
    <cellStyle name="Currency 10 2 2 2" xfId="3373" xr:uid="{00000000-0005-0000-0000-000030020000}"/>
    <cellStyle name="Currency 10 2 2 2 2" xfId="4344" xr:uid="{00000000-0005-0000-0000-000031020000}"/>
    <cellStyle name="Currency 10 2 2 2 3" xfId="4343" xr:uid="{00000000-0005-0000-0000-000032020000}"/>
    <cellStyle name="Currency 10 2 2 3" xfId="4342" xr:uid="{00000000-0005-0000-0000-000033020000}"/>
    <cellStyle name="Currency 10 2 2 4" xfId="4341" xr:uid="{00000000-0005-0000-0000-000034020000}"/>
    <cellStyle name="Currency 10 2 3" xfId="3372" xr:uid="{00000000-0005-0000-0000-000035020000}"/>
    <cellStyle name="Currency 10 2 3 2" xfId="4340" xr:uid="{00000000-0005-0000-0000-000036020000}"/>
    <cellStyle name="Currency 10 2 3 3" xfId="4339" xr:uid="{00000000-0005-0000-0000-000037020000}"/>
    <cellStyle name="Currency 10 2 4" xfId="4338" xr:uid="{00000000-0005-0000-0000-000038020000}"/>
    <cellStyle name="Currency 10 2 5" xfId="4337" xr:uid="{00000000-0005-0000-0000-000039020000}"/>
    <cellStyle name="Currency 10 3" xfId="104" xr:uid="{00000000-0005-0000-0000-00003A020000}"/>
    <cellStyle name="Currency 10 3 2" xfId="3374" xr:uid="{00000000-0005-0000-0000-00003B020000}"/>
    <cellStyle name="Currency 10 3 2 2" xfId="4336" xr:uid="{00000000-0005-0000-0000-00003C020000}"/>
    <cellStyle name="Currency 10 3 2 3" xfId="4335" xr:uid="{00000000-0005-0000-0000-00003D020000}"/>
    <cellStyle name="Currency 10 3 3" xfId="4334" xr:uid="{00000000-0005-0000-0000-00003E020000}"/>
    <cellStyle name="Currency 10 3 4" xfId="4333" xr:uid="{00000000-0005-0000-0000-00003F020000}"/>
    <cellStyle name="Currency 10 4" xfId="105" xr:uid="{00000000-0005-0000-0000-000040020000}"/>
    <cellStyle name="Currency 10 4 2" xfId="3375" xr:uid="{00000000-0005-0000-0000-000041020000}"/>
    <cellStyle name="Currency 10 4 2 2" xfId="4332" xr:uid="{00000000-0005-0000-0000-000042020000}"/>
    <cellStyle name="Currency 10 4 2 3" xfId="4331" xr:uid="{00000000-0005-0000-0000-000043020000}"/>
    <cellStyle name="Currency 10 4 3" xfId="4330" xr:uid="{00000000-0005-0000-0000-000044020000}"/>
    <cellStyle name="Currency 10 4 4" xfId="4329" xr:uid="{00000000-0005-0000-0000-000045020000}"/>
    <cellStyle name="Currency 10 5" xfId="106" xr:uid="{00000000-0005-0000-0000-000046020000}"/>
    <cellStyle name="Currency 10 5 2" xfId="3376" xr:uid="{00000000-0005-0000-0000-000047020000}"/>
    <cellStyle name="Currency 10 5 2 2" xfId="4328" xr:uid="{00000000-0005-0000-0000-000048020000}"/>
    <cellStyle name="Currency 10 5 2 3" xfId="4327" xr:uid="{00000000-0005-0000-0000-000049020000}"/>
    <cellStyle name="Currency 10 5 3" xfId="4326" xr:uid="{00000000-0005-0000-0000-00004A020000}"/>
    <cellStyle name="Currency 10 5 4" xfId="4325" xr:uid="{00000000-0005-0000-0000-00004B020000}"/>
    <cellStyle name="Currency 10 6" xfId="107" xr:uid="{00000000-0005-0000-0000-00004C020000}"/>
    <cellStyle name="Currency 10 6 2" xfId="3377" xr:uid="{00000000-0005-0000-0000-00004D020000}"/>
    <cellStyle name="Currency 10 6 2 2" xfId="4324" xr:uid="{00000000-0005-0000-0000-00004E020000}"/>
    <cellStyle name="Currency 10 6 2 3" xfId="4323" xr:uid="{00000000-0005-0000-0000-00004F020000}"/>
    <cellStyle name="Currency 10 6 3" xfId="4322" xr:uid="{00000000-0005-0000-0000-000050020000}"/>
    <cellStyle name="Currency 10 6 4" xfId="4321" xr:uid="{00000000-0005-0000-0000-000051020000}"/>
    <cellStyle name="Currency 10 7" xfId="108" xr:uid="{00000000-0005-0000-0000-000052020000}"/>
    <cellStyle name="Currency 10 7 2" xfId="3378" xr:uid="{00000000-0005-0000-0000-000053020000}"/>
    <cellStyle name="Currency 10 7 2 2" xfId="4320" xr:uid="{00000000-0005-0000-0000-000054020000}"/>
    <cellStyle name="Currency 10 7 2 3" xfId="4319" xr:uid="{00000000-0005-0000-0000-000055020000}"/>
    <cellStyle name="Currency 10 7 3" xfId="4318" xr:uid="{00000000-0005-0000-0000-000056020000}"/>
    <cellStyle name="Currency 10 7 4" xfId="4317" xr:uid="{00000000-0005-0000-0000-000057020000}"/>
    <cellStyle name="Currency 10 8" xfId="109" xr:uid="{00000000-0005-0000-0000-000058020000}"/>
    <cellStyle name="Currency 10 8 2" xfId="3379" xr:uid="{00000000-0005-0000-0000-000059020000}"/>
    <cellStyle name="Currency 10 8 2 2" xfId="4316" xr:uid="{00000000-0005-0000-0000-00005A020000}"/>
    <cellStyle name="Currency 10 8 2 3" xfId="4315" xr:uid="{00000000-0005-0000-0000-00005B020000}"/>
    <cellStyle name="Currency 10 8 3" xfId="4314" xr:uid="{00000000-0005-0000-0000-00005C020000}"/>
    <cellStyle name="Currency 10 8 4" xfId="4313" xr:uid="{00000000-0005-0000-0000-00005D020000}"/>
    <cellStyle name="Currency 10 9" xfId="110" xr:uid="{00000000-0005-0000-0000-00005E020000}"/>
    <cellStyle name="Currency 10 9 2" xfId="3380" xr:uid="{00000000-0005-0000-0000-00005F020000}"/>
    <cellStyle name="Currency 10 9 2 2" xfId="4312" xr:uid="{00000000-0005-0000-0000-000060020000}"/>
    <cellStyle name="Currency 10 9 2 3" xfId="4311" xr:uid="{00000000-0005-0000-0000-000061020000}"/>
    <cellStyle name="Currency 10 9 3" xfId="4310" xr:uid="{00000000-0005-0000-0000-000062020000}"/>
    <cellStyle name="Currency 10 9 4" xfId="4309" xr:uid="{00000000-0005-0000-0000-000063020000}"/>
    <cellStyle name="Currency 11" xfId="111" xr:uid="{00000000-0005-0000-0000-000064020000}"/>
    <cellStyle name="Currency 11 2" xfId="112" xr:uid="{00000000-0005-0000-0000-000065020000}"/>
    <cellStyle name="Currency 11 2 2" xfId="113" xr:uid="{00000000-0005-0000-0000-000066020000}"/>
    <cellStyle name="Currency 11 2 2 2" xfId="3383" xr:uid="{00000000-0005-0000-0000-000067020000}"/>
    <cellStyle name="Currency 11 2 2 2 2" xfId="4308" xr:uid="{00000000-0005-0000-0000-000068020000}"/>
    <cellStyle name="Currency 11 2 2 2 3" xfId="4307" xr:uid="{00000000-0005-0000-0000-000069020000}"/>
    <cellStyle name="Currency 11 2 2 3" xfId="4306" xr:uid="{00000000-0005-0000-0000-00006A020000}"/>
    <cellStyle name="Currency 11 2 2 4" xfId="4305" xr:uid="{00000000-0005-0000-0000-00006B020000}"/>
    <cellStyle name="Currency 11 2 3" xfId="114" xr:uid="{00000000-0005-0000-0000-00006C020000}"/>
    <cellStyle name="Currency 11 2 3 2" xfId="3384" xr:uid="{00000000-0005-0000-0000-00006D020000}"/>
    <cellStyle name="Currency 11 2 3 2 2" xfId="4304" xr:uid="{00000000-0005-0000-0000-00006E020000}"/>
    <cellStyle name="Currency 11 2 3 2 3" xfId="4303" xr:uid="{00000000-0005-0000-0000-00006F020000}"/>
    <cellStyle name="Currency 11 2 3 3" xfId="4302" xr:uid="{00000000-0005-0000-0000-000070020000}"/>
    <cellStyle name="Currency 11 2 3 4" xfId="4301" xr:uid="{00000000-0005-0000-0000-000071020000}"/>
    <cellStyle name="Currency 11 2 4" xfId="3382" xr:uid="{00000000-0005-0000-0000-000072020000}"/>
    <cellStyle name="Currency 11 2 4 2" xfId="4300" xr:uid="{00000000-0005-0000-0000-000073020000}"/>
    <cellStyle name="Currency 11 2 4 3" xfId="4299" xr:uid="{00000000-0005-0000-0000-000074020000}"/>
    <cellStyle name="Currency 11 2 5" xfId="4298" xr:uid="{00000000-0005-0000-0000-000075020000}"/>
    <cellStyle name="Currency 11 2 6" xfId="4297" xr:uid="{00000000-0005-0000-0000-000076020000}"/>
    <cellStyle name="Currency 11 3" xfId="115" xr:uid="{00000000-0005-0000-0000-000077020000}"/>
    <cellStyle name="Currency 11 3 2" xfId="3385" xr:uid="{00000000-0005-0000-0000-000078020000}"/>
    <cellStyle name="Currency 11 3 2 2" xfId="4296" xr:uid="{00000000-0005-0000-0000-000079020000}"/>
    <cellStyle name="Currency 11 3 2 3" xfId="4295" xr:uid="{00000000-0005-0000-0000-00007A020000}"/>
    <cellStyle name="Currency 11 3 3" xfId="4294" xr:uid="{00000000-0005-0000-0000-00007B020000}"/>
    <cellStyle name="Currency 11 3 4" xfId="4293" xr:uid="{00000000-0005-0000-0000-00007C020000}"/>
    <cellStyle name="Currency 11 4" xfId="116" xr:uid="{00000000-0005-0000-0000-00007D020000}"/>
    <cellStyle name="Currency 11 4 2" xfId="3386" xr:uid="{00000000-0005-0000-0000-00007E020000}"/>
    <cellStyle name="Currency 11 4 2 2" xfId="4292" xr:uid="{00000000-0005-0000-0000-00007F020000}"/>
    <cellStyle name="Currency 11 4 2 3" xfId="4291" xr:uid="{00000000-0005-0000-0000-000080020000}"/>
    <cellStyle name="Currency 11 4 3" xfId="4290" xr:uid="{00000000-0005-0000-0000-000081020000}"/>
    <cellStyle name="Currency 11 4 4" xfId="4289" xr:uid="{00000000-0005-0000-0000-000082020000}"/>
    <cellStyle name="Currency 11 5" xfId="117" xr:uid="{00000000-0005-0000-0000-000083020000}"/>
    <cellStyle name="Currency 11 5 2" xfId="3387" xr:uid="{00000000-0005-0000-0000-000084020000}"/>
    <cellStyle name="Currency 11 5 2 2" xfId="4288" xr:uid="{00000000-0005-0000-0000-000085020000}"/>
    <cellStyle name="Currency 11 5 2 3" xfId="4287" xr:uid="{00000000-0005-0000-0000-000086020000}"/>
    <cellStyle name="Currency 11 5 3" xfId="4656" xr:uid="{00000000-0005-0000-0000-000087020000}"/>
    <cellStyle name="Currency 11 5 4" xfId="3708" xr:uid="{00000000-0005-0000-0000-000088020000}"/>
    <cellStyle name="Currency 11 6" xfId="3381" xr:uid="{00000000-0005-0000-0000-000089020000}"/>
    <cellStyle name="Currency 11 6 2" xfId="4915" xr:uid="{00000000-0005-0000-0000-00008A020000}"/>
    <cellStyle name="Currency 11 6 3" xfId="3698" xr:uid="{00000000-0005-0000-0000-00008B020000}"/>
    <cellStyle name="Currency 11 7" xfId="3649" xr:uid="{00000000-0005-0000-0000-00008C020000}"/>
    <cellStyle name="Currency 11 8" xfId="3644" xr:uid="{00000000-0005-0000-0000-00008D020000}"/>
    <cellStyle name="Currency 12" xfId="118" xr:uid="{00000000-0005-0000-0000-00008E020000}"/>
    <cellStyle name="Currency 12 2" xfId="119" xr:uid="{00000000-0005-0000-0000-00008F020000}"/>
    <cellStyle name="Currency 12 2 2" xfId="3389" xr:uid="{00000000-0005-0000-0000-000090020000}"/>
    <cellStyle name="Currency 12 2 2 2" xfId="4794" xr:uid="{00000000-0005-0000-0000-000091020000}"/>
    <cellStyle name="Currency 12 2 2 3" xfId="4798" xr:uid="{00000000-0005-0000-0000-000092020000}"/>
    <cellStyle name="Currency 12 2 3" xfId="4286" xr:uid="{00000000-0005-0000-0000-000093020000}"/>
    <cellStyle name="Currency 12 2 4" xfId="4285" xr:uid="{00000000-0005-0000-0000-000094020000}"/>
    <cellStyle name="Currency 12 3" xfId="3388" xr:uid="{00000000-0005-0000-0000-000095020000}"/>
    <cellStyle name="Currency 12 3 2" xfId="4284" xr:uid="{00000000-0005-0000-0000-000096020000}"/>
    <cellStyle name="Currency 12 3 3" xfId="4846" xr:uid="{00000000-0005-0000-0000-000097020000}"/>
    <cellStyle name="Currency 12 4" xfId="4283" xr:uid="{00000000-0005-0000-0000-000098020000}"/>
    <cellStyle name="Currency 12 5" xfId="4676" xr:uid="{00000000-0005-0000-0000-000099020000}"/>
    <cellStyle name="Currency 13" xfId="120" xr:uid="{00000000-0005-0000-0000-00009A020000}"/>
    <cellStyle name="Currency 13 2" xfId="121" xr:uid="{00000000-0005-0000-0000-00009B020000}"/>
    <cellStyle name="Currency 13 2 2" xfId="3391" xr:uid="{00000000-0005-0000-0000-00009C020000}"/>
    <cellStyle name="Currency 13 2 2 2" xfId="4282" xr:uid="{00000000-0005-0000-0000-00009D020000}"/>
    <cellStyle name="Currency 13 2 2 3" xfId="4774" xr:uid="{00000000-0005-0000-0000-00009E020000}"/>
    <cellStyle name="Currency 13 2 3" xfId="3791" xr:uid="{00000000-0005-0000-0000-00009F020000}"/>
    <cellStyle name="Currency 13 2 4" xfId="4281" xr:uid="{00000000-0005-0000-0000-0000A0020000}"/>
    <cellStyle name="Currency 13 3" xfId="3172" xr:uid="{00000000-0005-0000-0000-0000A1020000}"/>
    <cellStyle name="Currency 13 3 2" xfId="3600" xr:uid="{00000000-0005-0000-0000-0000A2020000}"/>
    <cellStyle name="Currency 13 3 2 2" xfId="4280" xr:uid="{00000000-0005-0000-0000-0000A3020000}"/>
    <cellStyle name="Currency 13 3 2 3" xfId="4279" xr:uid="{00000000-0005-0000-0000-0000A4020000}"/>
    <cellStyle name="Currency 13 3 3" xfId="4278" xr:uid="{00000000-0005-0000-0000-0000A5020000}"/>
    <cellStyle name="Currency 13 3 4" xfId="4277" xr:uid="{00000000-0005-0000-0000-0000A6020000}"/>
    <cellStyle name="Currency 13 4" xfId="3390" xr:uid="{00000000-0005-0000-0000-0000A7020000}"/>
    <cellStyle name="Currency 13 4 2" xfId="4276" xr:uid="{00000000-0005-0000-0000-0000A8020000}"/>
    <cellStyle name="Currency 13 4 3" xfId="4275" xr:uid="{00000000-0005-0000-0000-0000A9020000}"/>
    <cellStyle name="Currency 13 5" xfId="4274" xr:uid="{00000000-0005-0000-0000-0000AA020000}"/>
    <cellStyle name="Currency 13 6" xfId="4273" xr:uid="{00000000-0005-0000-0000-0000AB020000}"/>
    <cellStyle name="Currency 14" xfId="122" xr:uid="{00000000-0005-0000-0000-0000AC020000}"/>
    <cellStyle name="Currency 14 2" xfId="123" xr:uid="{00000000-0005-0000-0000-0000AD020000}"/>
    <cellStyle name="Currency 14 2 2" xfId="3393" xr:uid="{00000000-0005-0000-0000-0000AE020000}"/>
    <cellStyle name="Currency 14 2 2 2" xfId="4272" xr:uid="{00000000-0005-0000-0000-0000AF020000}"/>
    <cellStyle name="Currency 14 2 2 3" xfId="4271" xr:uid="{00000000-0005-0000-0000-0000B0020000}"/>
    <cellStyle name="Currency 14 2 3" xfId="4270" xr:uid="{00000000-0005-0000-0000-0000B1020000}"/>
    <cellStyle name="Currency 14 2 4" xfId="4269" xr:uid="{00000000-0005-0000-0000-0000B2020000}"/>
    <cellStyle name="Currency 14 3" xfId="3392" xr:uid="{00000000-0005-0000-0000-0000B3020000}"/>
    <cellStyle name="Currency 14 3 2" xfId="4268" xr:uid="{00000000-0005-0000-0000-0000B4020000}"/>
    <cellStyle name="Currency 14 3 3" xfId="4267" xr:uid="{00000000-0005-0000-0000-0000B5020000}"/>
    <cellStyle name="Currency 14 4" xfId="4266" xr:uid="{00000000-0005-0000-0000-0000B6020000}"/>
    <cellStyle name="Currency 14 5" xfId="4265" xr:uid="{00000000-0005-0000-0000-0000B7020000}"/>
    <cellStyle name="Currency 15" xfId="124" xr:uid="{00000000-0005-0000-0000-0000B8020000}"/>
    <cellStyle name="Currency 15 2" xfId="3394" xr:uid="{00000000-0005-0000-0000-0000B9020000}"/>
    <cellStyle name="Currency 15 2 2" xfId="4264" xr:uid="{00000000-0005-0000-0000-0000BA020000}"/>
    <cellStyle name="Currency 15 2 3" xfId="4263" xr:uid="{00000000-0005-0000-0000-0000BB020000}"/>
    <cellStyle name="Currency 15 3" xfId="4262" xr:uid="{00000000-0005-0000-0000-0000BC020000}"/>
    <cellStyle name="Currency 15 4" xfId="4261" xr:uid="{00000000-0005-0000-0000-0000BD020000}"/>
    <cellStyle name="Currency 16" xfId="125" xr:uid="{00000000-0005-0000-0000-0000BE020000}"/>
    <cellStyle name="Currency 16 2" xfId="3395" xr:uid="{00000000-0005-0000-0000-0000BF020000}"/>
    <cellStyle name="Currency 16 2 2" xfId="4260" xr:uid="{00000000-0005-0000-0000-0000C0020000}"/>
    <cellStyle name="Currency 16 2 3" xfId="4259" xr:uid="{00000000-0005-0000-0000-0000C1020000}"/>
    <cellStyle name="Currency 16 3" xfId="4258" xr:uid="{00000000-0005-0000-0000-0000C2020000}"/>
    <cellStyle name="Currency 16 4" xfId="4257" xr:uid="{00000000-0005-0000-0000-0000C3020000}"/>
    <cellStyle name="Currency 17" xfId="126" xr:uid="{00000000-0005-0000-0000-0000C4020000}"/>
    <cellStyle name="Currency 17 2" xfId="3396" xr:uid="{00000000-0005-0000-0000-0000C5020000}"/>
    <cellStyle name="Currency 17 2 2" xfId="4256" xr:uid="{00000000-0005-0000-0000-0000C6020000}"/>
    <cellStyle name="Currency 17 2 3" xfId="4255" xr:uid="{00000000-0005-0000-0000-0000C7020000}"/>
    <cellStyle name="Currency 17 3" xfId="4254" xr:uid="{00000000-0005-0000-0000-0000C8020000}"/>
    <cellStyle name="Currency 17 4" xfId="4253" xr:uid="{00000000-0005-0000-0000-0000C9020000}"/>
    <cellStyle name="Currency 18" xfId="127" xr:uid="{00000000-0005-0000-0000-0000CA020000}"/>
    <cellStyle name="Currency 18 2" xfId="128" xr:uid="{00000000-0005-0000-0000-0000CB020000}"/>
    <cellStyle name="Currency 18 2 2" xfId="3398" xr:uid="{00000000-0005-0000-0000-0000CC020000}"/>
    <cellStyle name="Currency 18 2 2 2" xfId="4252" xr:uid="{00000000-0005-0000-0000-0000CD020000}"/>
    <cellStyle name="Currency 18 2 2 3" xfId="4251" xr:uid="{00000000-0005-0000-0000-0000CE020000}"/>
    <cellStyle name="Currency 18 2 3" xfId="4250" xr:uid="{00000000-0005-0000-0000-0000CF020000}"/>
    <cellStyle name="Currency 18 2 4" xfId="4249" xr:uid="{00000000-0005-0000-0000-0000D0020000}"/>
    <cellStyle name="Currency 18 3" xfId="3397" xr:uid="{00000000-0005-0000-0000-0000D1020000}"/>
    <cellStyle name="Currency 18 3 2" xfId="4248" xr:uid="{00000000-0005-0000-0000-0000D2020000}"/>
    <cellStyle name="Currency 18 3 3" xfId="4247" xr:uid="{00000000-0005-0000-0000-0000D3020000}"/>
    <cellStyle name="Currency 18 4" xfId="4246" xr:uid="{00000000-0005-0000-0000-0000D4020000}"/>
    <cellStyle name="Currency 18 5" xfId="4245" xr:uid="{00000000-0005-0000-0000-0000D5020000}"/>
    <cellStyle name="Currency 19" xfId="12" xr:uid="{00000000-0005-0000-0000-0000D6020000}"/>
    <cellStyle name="Currency 19 2" xfId="3173" xr:uid="{00000000-0005-0000-0000-0000D7020000}"/>
    <cellStyle name="Currency 19 2 2" xfId="3601" xr:uid="{00000000-0005-0000-0000-0000D8020000}"/>
    <cellStyle name="Currency 19 2 2 2" xfId="4244" xr:uid="{00000000-0005-0000-0000-0000D9020000}"/>
    <cellStyle name="Currency 19 2 2 3" xfId="4243" xr:uid="{00000000-0005-0000-0000-0000DA020000}"/>
    <cellStyle name="Currency 19 2 3" xfId="4242" xr:uid="{00000000-0005-0000-0000-0000DB020000}"/>
    <cellStyle name="Currency 19 2 4" xfId="4241" xr:uid="{00000000-0005-0000-0000-0000DC020000}"/>
    <cellStyle name="Currency 19 3" xfId="3301" xr:uid="{00000000-0005-0000-0000-0000DD020000}"/>
    <cellStyle name="Currency 19 3 2" xfId="4240" xr:uid="{00000000-0005-0000-0000-0000DE020000}"/>
    <cellStyle name="Currency 19 3 3" xfId="4239" xr:uid="{00000000-0005-0000-0000-0000DF020000}"/>
    <cellStyle name="Currency 19 4" xfId="4238" xr:uid="{00000000-0005-0000-0000-0000E0020000}"/>
    <cellStyle name="Currency 19 5" xfId="4237" xr:uid="{00000000-0005-0000-0000-0000E1020000}"/>
    <cellStyle name="Currency 2" xfId="7" xr:uid="{00000000-0005-0000-0000-0000E2020000}"/>
    <cellStyle name="Currency 2 10" xfId="129" xr:uid="{00000000-0005-0000-0000-0000E3020000}"/>
    <cellStyle name="Currency 2 10 2" xfId="3399" xr:uid="{00000000-0005-0000-0000-0000E4020000}"/>
    <cellStyle name="Currency 2 10 2 2" xfId="4236" xr:uid="{00000000-0005-0000-0000-0000E5020000}"/>
    <cellStyle name="Currency 2 10 2 3" xfId="4235" xr:uid="{00000000-0005-0000-0000-0000E6020000}"/>
    <cellStyle name="Currency 2 10 3" xfId="4234" xr:uid="{00000000-0005-0000-0000-0000E7020000}"/>
    <cellStyle name="Currency 2 10 4" xfId="4233" xr:uid="{00000000-0005-0000-0000-0000E8020000}"/>
    <cellStyle name="Currency 2 11" xfId="130" xr:uid="{00000000-0005-0000-0000-0000E9020000}"/>
    <cellStyle name="Currency 2 11 2" xfId="3400" xr:uid="{00000000-0005-0000-0000-0000EA020000}"/>
    <cellStyle name="Currency 2 11 2 2" xfId="4232" xr:uid="{00000000-0005-0000-0000-0000EB020000}"/>
    <cellStyle name="Currency 2 11 2 3" xfId="4231" xr:uid="{00000000-0005-0000-0000-0000EC020000}"/>
    <cellStyle name="Currency 2 11 3" xfId="4230" xr:uid="{00000000-0005-0000-0000-0000ED020000}"/>
    <cellStyle name="Currency 2 11 4" xfId="4229" xr:uid="{00000000-0005-0000-0000-0000EE020000}"/>
    <cellStyle name="Currency 2 12" xfId="131" xr:uid="{00000000-0005-0000-0000-0000EF020000}"/>
    <cellStyle name="Currency 2 12 2" xfId="3401" xr:uid="{00000000-0005-0000-0000-0000F0020000}"/>
    <cellStyle name="Currency 2 12 2 2" xfId="4228" xr:uid="{00000000-0005-0000-0000-0000F1020000}"/>
    <cellStyle name="Currency 2 12 2 3" xfId="4227" xr:uid="{00000000-0005-0000-0000-0000F2020000}"/>
    <cellStyle name="Currency 2 12 3" xfId="4226" xr:uid="{00000000-0005-0000-0000-0000F3020000}"/>
    <cellStyle name="Currency 2 12 4" xfId="4225" xr:uid="{00000000-0005-0000-0000-0000F4020000}"/>
    <cellStyle name="Currency 2 13" xfId="132" xr:uid="{00000000-0005-0000-0000-0000F5020000}"/>
    <cellStyle name="Currency 2 13 2" xfId="3402" xr:uid="{00000000-0005-0000-0000-0000F6020000}"/>
    <cellStyle name="Currency 2 13 2 2" xfId="4224" xr:uid="{00000000-0005-0000-0000-0000F7020000}"/>
    <cellStyle name="Currency 2 13 2 3" xfId="4223" xr:uid="{00000000-0005-0000-0000-0000F8020000}"/>
    <cellStyle name="Currency 2 13 3" xfId="4222" xr:uid="{00000000-0005-0000-0000-0000F9020000}"/>
    <cellStyle name="Currency 2 13 4" xfId="4221" xr:uid="{00000000-0005-0000-0000-0000FA020000}"/>
    <cellStyle name="Currency 2 14" xfId="133" xr:uid="{00000000-0005-0000-0000-0000FB020000}"/>
    <cellStyle name="Currency 2 14 2" xfId="3403" xr:uid="{00000000-0005-0000-0000-0000FC020000}"/>
    <cellStyle name="Currency 2 14 2 2" xfId="4220" xr:uid="{00000000-0005-0000-0000-0000FD020000}"/>
    <cellStyle name="Currency 2 14 2 3" xfId="4219" xr:uid="{00000000-0005-0000-0000-0000FE020000}"/>
    <cellStyle name="Currency 2 14 3" xfId="4218" xr:uid="{00000000-0005-0000-0000-0000FF020000}"/>
    <cellStyle name="Currency 2 14 4" xfId="4217" xr:uid="{00000000-0005-0000-0000-000000030000}"/>
    <cellStyle name="Currency 2 15" xfId="134" xr:uid="{00000000-0005-0000-0000-000001030000}"/>
    <cellStyle name="Currency 2 15 2" xfId="3404" xr:uid="{00000000-0005-0000-0000-000002030000}"/>
    <cellStyle name="Currency 2 15 2 2" xfId="4925" xr:uid="{00000000-0005-0000-0000-000003030000}"/>
    <cellStyle name="Currency 2 15 2 3" xfId="4924" xr:uid="{00000000-0005-0000-0000-000004030000}"/>
    <cellStyle name="Currency 2 15 3" xfId="4216" xr:uid="{00000000-0005-0000-0000-000005030000}"/>
    <cellStyle name="Currency 2 15 4" xfId="4215" xr:uid="{00000000-0005-0000-0000-000006030000}"/>
    <cellStyle name="Currency 2 16" xfId="135" xr:uid="{00000000-0005-0000-0000-000007030000}"/>
    <cellStyle name="Currency 2 16 2" xfId="3405" xr:uid="{00000000-0005-0000-0000-000008030000}"/>
    <cellStyle name="Currency 2 16 2 2" xfId="4684" xr:uid="{00000000-0005-0000-0000-000009030000}"/>
    <cellStyle name="Currency 2 16 2 3" xfId="4823" xr:uid="{00000000-0005-0000-0000-00000A030000}"/>
    <cellStyle name="Currency 2 16 3" xfId="4214" xr:uid="{00000000-0005-0000-0000-00000B030000}"/>
    <cellStyle name="Currency 2 16 4" xfId="4695" xr:uid="{00000000-0005-0000-0000-00000C030000}"/>
    <cellStyle name="Currency 2 17" xfId="136" xr:uid="{00000000-0005-0000-0000-00000D030000}"/>
    <cellStyle name="Currency 2 17 2" xfId="3406" xr:uid="{00000000-0005-0000-0000-00000E030000}"/>
    <cellStyle name="Currency 2 17 2 2" xfId="3759" xr:uid="{00000000-0005-0000-0000-00000F030000}"/>
    <cellStyle name="Currency 2 17 2 3" xfId="4667" xr:uid="{00000000-0005-0000-0000-000010030000}"/>
    <cellStyle name="Currency 2 17 3" xfId="4805" xr:uid="{00000000-0005-0000-0000-000011030000}"/>
    <cellStyle name="Currency 2 17 4" xfId="4669" xr:uid="{00000000-0005-0000-0000-000012030000}"/>
    <cellStyle name="Currency 2 18" xfId="137" xr:uid="{00000000-0005-0000-0000-000013030000}"/>
    <cellStyle name="Currency 2 18 2" xfId="3407" xr:uid="{00000000-0005-0000-0000-000014030000}"/>
    <cellStyle name="Currency 2 18 2 2" xfId="4779" xr:uid="{00000000-0005-0000-0000-000015030000}"/>
    <cellStyle name="Currency 2 18 2 3" xfId="4666" xr:uid="{00000000-0005-0000-0000-000016030000}"/>
    <cellStyle name="Currency 2 18 3" xfId="4842" xr:uid="{00000000-0005-0000-0000-000017030000}"/>
    <cellStyle name="Currency 2 18 4" xfId="4213" xr:uid="{00000000-0005-0000-0000-000018030000}"/>
    <cellStyle name="Currency 2 19" xfId="138" xr:uid="{00000000-0005-0000-0000-000019030000}"/>
    <cellStyle name="Currency 2 19 2" xfId="3408" xr:uid="{00000000-0005-0000-0000-00001A030000}"/>
    <cellStyle name="Currency 2 19 2 2" xfId="4745" xr:uid="{00000000-0005-0000-0000-00001B030000}"/>
    <cellStyle name="Currency 2 19 2 3" xfId="4928" xr:uid="{00000000-0005-0000-0000-00001C030000}"/>
    <cellStyle name="Currency 2 19 3" xfId="4811" xr:uid="{00000000-0005-0000-0000-00001D030000}"/>
    <cellStyle name="Currency 2 19 4" xfId="4701" xr:uid="{00000000-0005-0000-0000-00001E030000}"/>
    <cellStyle name="Currency 2 2" xfId="8" xr:uid="{00000000-0005-0000-0000-00001F030000}"/>
    <cellStyle name="Currency 2 2 10" xfId="139" xr:uid="{00000000-0005-0000-0000-000020030000}"/>
    <cellStyle name="Currency 2 2 10 2" xfId="140" xr:uid="{00000000-0005-0000-0000-000021030000}"/>
    <cellStyle name="Currency 2 2 10 2 2" xfId="3410" xr:uid="{00000000-0005-0000-0000-000022030000}"/>
    <cellStyle name="Currency 2 2 10 2 2 2" xfId="4719" xr:uid="{00000000-0005-0000-0000-000023030000}"/>
    <cellStyle name="Currency 2 2 10 2 2 3" xfId="3814" xr:uid="{00000000-0005-0000-0000-000024030000}"/>
    <cellStyle name="Currency 2 2 10 2 3" xfId="4725" xr:uid="{00000000-0005-0000-0000-000025030000}"/>
    <cellStyle name="Currency 2 2 10 2 4" xfId="3809" xr:uid="{00000000-0005-0000-0000-000026030000}"/>
    <cellStyle name="Currency 2 2 10 3" xfId="3409" xr:uid="{00000000-0005-0000-0000-000027030000}"/>
    <cellStyle name="Currency 2 2 10 3 2" xfId="4735" xr:uid="{00000000-0005-0000-0000-000028030000}"/>
    <cellStyle name="Currency 2 2 10 3 3" xfId="3696" xr:uid="{00000000-0005-0000-0000-000029030000}"/>
    <cellStyle name="Currency 2 2 10 4" xfId="4660" xr:uid="{00000000-0005-0000-0000-00002A030000}"/>
    <cellStyle name="Currency 2 2 10 5" xfId="4796" xr:uid="{00000000-0005-0000-0000-00002B030000}"/>
    <cellStyle name="Currency 2 2 11" xfId="141" xr:uid="{00000000-0005-0000-0000-00002C030000}"/>
    <cellStyle name="Currency 2 2 11 2" xfId="3411" xr:uid="{00000000-0005-0000-0000-00002D030000}"/>
    <cellStyle name="Currency 2 2 11 2 2" xfId="4212" xr:uid="{00000000-0005-0000-0000-00002E030000}"/>
    <cellStyle name="Currency 2 2 11 2 3" xfId="3744" xr:uid="{00000000-0005-0000-0000-00002F030000}"/>
    <cellStyle name="Currency 2 2 11 3" xfId="4661" xr:uid="{00000000-0005-0000-0000-000030030000}"/>
    <cellStyle name="Currency 2 2 11 4" xfId="4731" xr:uid="{00000000-0005-0000-0000-000031030000}"/>
    <cellStyle name="Currency 2 2 12" xfId="142" xr:uid="{00000000-0005-0000-0000-000032030000}"/>
    <cellStyle name="Currency 2 2 12 2" xfId="3412" xr:uid="{00000000-0005-0000-0000-000033030000}"/>
    <cellStyle name="Currency 2 2 12 2 2" xfId="4826" xr:uid="{00000000-0005-0000-0000-000034030000}"/>
    <cellStyle name="Currency 2 2 12 2 3" xfId="4770" xr:uid="{00000000-0005-0000-0000-000035030000}"/>
    <cellStyle name="Currency 2 2 12 3" xfId="4890" xr:uid="{00000000-0005-0000-0000-000036030000}"/>
    <cellStyle name="Currency 2 2 12 4" xfId="4696" xr:uid="{00000000-0005-0000-0000-000037030000}"/>
    <cellStyle name="Currency 2 2 13" xfId="143" xr:uid="{00000000-0005-0000-0000-000038030000}"/>
    <cellStyle name="Currency 2 2 13 2" xfId="3413" xr:uid="{00000000-0005-0000-0000-000039030000}"/>
    <cellStyle name="Currency 2 2 13 2 2" xfId="4829" xr:uid="{00000000-0005-0000-0000-00003A030000}"/>
    <cellStyle name="Currency 2 2 13 2 3" xfId="4211" xr:uid="{00000000-0005-0000-0000-00003B030000}"/>
    <cellStyle name="Currency 2 2 13 3" xfId="4743" xr:uid="{00000000-0005-0000-0000-00003C030000}"/>
    <cellStyle name="Currency 2 2 13 4" xfId="4754" xr:uid="{00000000-0005-0000-0000-00003D030000}"/>
    <cellStyle name="Currency 2 2 14" xfId="144" xr:uid="{00000000-0005-0000-0000-00003E030000}"/>
    <cellStyle name="Currency 2 2 14 2" xfId="3414" xr:uid="{00000000-0005-0000-0000-00003F030000}"/>
    <cellStyle name="Currency 2 2 14 2 2" xfId="4732" xr:uid="{00000000-0005-0000-0000-000040030000}"/>
    <cellStyle name="Currency 2 2 14 2 3" xfId="4847" xr:uid="{00000000-0005-0000-0000-000041030000}"/>
    <cellStyle name="Currency 2 2 14 3" xfId="4210" xr:uid="{00000000-0005-0000-0000-000042030000}"/>
    <cellStyle name="Currency 2 2 14 4" xfId="4209" xr:uid="{00000000-0005-0000-0000-000043030000}"/>
    <cellStyle name="Currency 2 2 15" xfId="145" xr:uid="{00000000-0005-0000-0000-000044030000}"/>
    <cellStyle name="Currency 2 2 15 2" xfId="3415" xr:uid="{00000000-0005-0000-0000-000045030000}"/>
    <cellStyle name="Currency 2 2 15 2 2" xfId="4809" xr:uid="{00000000-0005-0000-0000-000046030000}"/>
    <cellStyle name="Currency 2 2 15 2 3" xfId="4771" xr:uid="{00000000-0005-0000-0000-000047030000}"/>
    <cellStyle name="Currency 2 2 15 3" xfId="4844" xr:uid="{00000000-0005-0000-0000-000048030000}"/>
    <cellStyle name="Currency 2 2 15 4" xfId="3656" xr:uid="{00000000-0005-0000-0000-000049030000}"/>
    <cellStyle name="Currency 2 2 16" xfId="146" xr:uid="{00000000-0005-0000-0000-00004A030000}"/>
    <cellStyle name="Currency 2 2 16 2" xfId="3416" xr:uid="{00000000-0005-0000-0000-00004B030000}"/>
    <cellStyle name="Currency 2 2 16 2 2" xfId="4917" xr:uid="{00000000-0005-0000-0000-00004C030000}"/>
    <cellStyle name="Currency 2 2 16 2 3" xfId="4793" xr:uid="{00000000-0005-0000-0000-00004D030000}"/>
    <cellStyle name="Currency 2 2 16 3" xfId="4783" xr:uid="{00000000-0005-0000-0000-00004E030000}"/>
    <cellStyle name="Currency 2 2 16 4" xfId="4886" xr:uid="{00000000-0005-0000-0000-00004F030000}"/>
    <cellStyle name="Currency 2 2 17" xfId="147" xr:uid="{00000000-0005-0000-0000-000050030000}"/>
    <cellStyle name="Currency 2 2 17 2" xfId="3417" xr:uid="{00000000-0005-0000-0000-000051030000}"/>
    <cellStyle name="Currency 2 2 17 2 2" xfId="4208" xr:uid="{00000000-0005-0000-0000-000052030000}"/>
    <cellStyle name="Currency 2 2 17 2 3" xfId="4207" xr:uid="{00000000-0005-0000-0000-000053030000}"/>
    <cellStyle name="Currency 2 2 17 3" xfId="4206" xr:uid="{00000000-0005-0000-0000-000054030000}"/>
    <cellStyle name="Currency 2 2 17 4" xfId="4205" xr:uid="{00000000-0005-0000-0000-000055030000}"/>
    <cellStyle name="Currency 2 2 18" xfId="148" xr:uid="{00000000-0005-0000-0000-000056030000}"/>
    <cellStyle name="Currency 2 2 18 2" xfId="3418" xr:uid="{00000000-0005-0000-0000-000057030000}"/>
    <cellStyle name="Currency 2 2 18 2 2" xfId="4849" xr:uid="{00000000-0005-0000-0000-000058030000}"/>
    <cellStyle name="Currency 2 2 18 2 3" xfId="4852" xr:uid="{00000000-0005-0000-0000-000059030000}"/>
    <cellStyle name="Currency 2 2 18 3" xfId="4204" xr:uid="{00000000-0005-0000-0000-00005A030000}"/>
    <cellStyle name="Currency 2 2 18 4" xfId="4203" xr:uid="{00000000-0005-0000-0000-00005B030000}"/>
    <cellStyle name="Currency 2 2 19" xfId="149" xr:uid="{00000000-0005-0000-0000-00005C030000}"/>
    <cellStyle name="Currency 2 2 19 2" xfId="3419" xr:uid="{00000000-0005-0000-0000-00005D030000}"/>
    <cellStyle name="Currency 2 2 19 2 2" xfId="3640" xr:uid="{00000000-0005-0000-0000-00005E030000}"/>
    <cellStyle name="Currency 2 2 19 2 3" xfId="3633" xr:uid="{00000000-0005-0000-0000-00005F030000}"/>
    <cellStyle name="Currency 2 2 19 3" xfId="4202" xr:uid="{00000000-0005-0000-0000-000060030000}"/>
    <cellStyle name="Currency 2 2 19 4" xfId="4201" xr:uid="{00000000-0005-0000-0000-000061030000}"/>
    <cellStyle name="Currency 2 2 2" xfId="150" xr:uid="{00000000-0005-0000-0000-000062030000}"/>
    <cellStyle name="Currency 2 2 2 2" xfId="151" xr:uid="{00000000-0005-0000-0000-000063030000}"/>
    <cellStyle name="Currency 2 2 2 2 2" xfId="3421" xr:uid="{00000000-0005-0000-0000-000064030000}"/>
    <cellStyle name="Currency 2 2 2 2 2 2" xfId="4200" xr:uid="{00000000-0005-0000-0000-000065030000}"/>
    <cellStyle name="Currency 2 2 2 2 2 3" xfId="4199" xr:uid="{00000000-0005-0000-0000-000066030000}"/>
    <cellStyle name="Currency 2 2 2 2 3" xfId="4198" xr:uid="{00000000-0005-0000-0000-000067030000}"/>
    <cellStyle name="Currency 2 2 2 2 4" xfId="4197" xr:uid="{00000000-0005-0000-0000-000068030000}"/>
    <cellStyle name="Currency 2 2 2 3" xfId="3420" xr:uid="{00000000-0005-0000-0000-000069030000}"/>
    <cellStyle name="Currency 2 2 2 3 2" xfId="4196" xr:uid="{00000000-0005-0000-0000-00006A030000}"/>
    <cellStyle name="Currency 2 2 2 3 3" xfId="4195" xr:uid="{00000000-0005-0000-0000-00006B030000}"/>
    <cellStyle name="Currency 2 2 2 4" xfId="4194" xr:uid="{00000000-0005-0000-0000-00006C030000}"/>
    <cellStyle name="Currency 2 2 2 5" xfId="4193" xr:uid="{00000000-0005-0000-0000-00006D030000}"/>
    <cellStyle name="Currency 2 2 20" xfId="152" xr:uid="{00000000-0005-0000-0000-00006E030000}"/>
    <cellStyle name="Currency 2 2 20 2" xfId="3422" xr:uid="{00000000-0005-0000-0000-00006F030000}"/>
    <cellStyle name="Currency 2 2 20 2 2" xfId="4192" xr:uid="{00000000-0005-0000-0000-000070030000}"/>
    <cellStyle name="Currency 2 2 20 2 3" xfId="4191" xr:uid="{00000000-0005-0000-0000-000071030000}"/>
    <cellStyle name="Currency 2 2 20 3" xfId="4190" xr:uid="{00000000-0005-0000-0000-000072030000}"/>
    <cellStyle name="Currency 2 2 20 4" xfId="4189" xr:uid="{00000000-0005-0000-0000-000073030000}"/>
    <cellStyle name="Currency 2 2 21" xfId="153" xr:uid="{00000000-0005-0000-0000-000074030000}"/>
    <cellStyle name="Currency 2 2 21 2" xfId="3423" xr:uid="{00000000-0005-0000-0000-000075030000}"/>
    <cellStyle name="Currency 2 2 21 2 2" xfId="4188" xr:uid="{00000000-0005-0000-0000-000076030000}"/>
    <cellStyle name="Currency 2 2 21 2 3" xfId="4187" xr:uid="{00000000-0005-0000-0000-000077030000}"/>
    <cellStyle name="Currency 2 2 21 3" xfId="4186" xr:uid="{00000000-0005-0000-0000-000078030000}"/>
    <cellStyle name="Currency 2 2 21 4" xfId="4185" xr:uid="{00000000-0005-0000-0000-000079030000}"/>
    <cellStyle name="Currency 2 2 22" xfId="3152" xr:uid="{00000000-0005-0000-0000-00007A030000}"/>
    <cellStyle name="Currency 2 2 22 2" xfId="3174" xr:uid="{00000000-0005-0000-0000-00007B030000}"/>
    <cellStyle name="Currency 2 2 22 2 2" xfId="3602" xr:uid="{00000000-0005-0000-0000-00007C030000}"/>
    <cellStyle name="Currency 2 2 22 2 2 2" xfId="4184" xr:uid="{00000000-0005-0000-0000-00007D030000}"/>
    <cellStyle name="Currency 2 2 22 2 2 3" xfId="4183" xr:uid="{00000000-0005-0000-0000-00007E030000}"/>
    <cellStyle name="Currency 2 2 22 2 3" xfId="4182" xr:uid="{00000000-0005-0000-0000-00007F030000}"/>
    <cellStyle name="Currency 2 2 22 2 4" xfId="4181" xr:uid="{00000000-0005-0000-0000-000080030000}"/>
    <cellStyle name="Currency 2 2 22 3" xfId="3582" xr:uid="{00000000-0005-0000-0000-000081030000}"/>
    <cellStyle name="Currency 2 2 22 3 2" xfId="4180" xr:uid="{00000000-0005-0000-0000-000082030000}"/>
    <cellStyle name="Currency 2 2 22 3 3" xfId="4179" xr:uid="{00000000-0005-0000-0000-000083030000}"/>
    <cellStyle name="Currency 2 2 22 4" xfId="4178" xr:uid="{00000000-0005-0000-0000-000084030000}"/>
    <cellStyle name="Currency 2 2 22 5" xfId="4177" xr:uid="{00000000-0005-0000-0000-000085030000}"/>
    <cellStyle name="Currency 2 2 23" xfId="3299" xr:uid="{00000000-0005-0000-0000-000086030000}"/>
    <cellStyle name="Currency 2 2 23 2" xfId="4176" xr:uid="{00000000-0005-0000-0000-000087030000}"/>
    <cellStyle name="Currency 2 2 23 3" xfId="4175" xr:uid="{00000000-0005-0000-0000-000088030000}"/>
    <cellStyle name="Currency 2 2 24" xfId="4174" xr:uid="{00000000-0005-0000-0000-000089030000}"/>
    <cellStyle name="Currency 2 2 25" xfId="4173" xr:uid="{00000000-0005-0000-0000-00008A030000}"/>
    <cellStyle name="Currency 2 2 3" xfId="154" xr:uid="{00000000-0005-0000-0000-00008B030000}"/>
    <cellStyle name="Currency 2 2 3 2" xfId="155" xr:uid="{00000000-0005-0000-0000-00008C030000}"/>
    <cellStyle name="Currency 2 2 3 2 2" xfId="3425" xr:uid="{00000000-0005-0000-0000-00008D030000}"/>
    <cellStyle name="Currency 2 2 3 2 2 2" xfId="4172" xr:uid="{00000000-0005-0000-0000-00008E030000}"/>
    <cellStyle name="Currency 2 2 3 2 2 3" xfId="4171" xr:uid="{00000000-0005-0000-0000-00008F030000}"/>
    <cellStyle name="Currency 2 2 3 2 3" xfId="4170" xr:uid="{00000000-0005-0000-0000-000090030000}"/>
    <cellStyle name="Currency 2 2 3 2 4" xfId="4169" xr:uid="{00000000-0005-0000-0000-000091030000}"/>
    <cellStyle name="Currency 2 2 3 3" xfId="13" xr:uid="{00000000-0005-0000-0000-000092030000}"/>
    <cellStyle name="Currency 2 2 3 3 2" xfId="3302" xr:uid="{00000000-0005-0000-0000-000093030000}"/>
    <cellStyle name="Currency 2 2 3 3 2 2" xfId="4168" xr:uid="{00000000-0005-0000-0000-000094030000}"/>
    <cellStyle name="Currency 2 2 3 3 2 3" xfId="4167" xr:uid="{00000000-0005-0000-0000-000095030000}"/>
    <cellStyle name="Currency 2 2 3 3 3" xfId="4166" xr:uid="{00000000-0005-0000-0000-000096030000}"/>
    <cellStyle name="Currency 2 2 3 3 4" xfId="4165" xr:uid="{00000000-0005-0000-0000-000097030000}"/>
    <cellStyle name="Currency 2 2 3 4" xfId="3424" xr:uid="{00000000-0005-0000-0000-000098030000}"/>
    <cellStyle name="Currency 2 2 3 4 2" xfId="4164" xr:uid="{00000000-0005-0000-0000-000099030000}"/>
    <cellStyle name="Currency 2 2 3 4 3" xfId="4163" xr:uid="{00000000-0005-0000-0000-00009A030000}"/>
    <cellStyle name="Currency 2 2 3 5" xfId="4162" xr:uid="{00000000-0005-0000-0000-00009B030000}"/>
    <cellStyle name="Currency 2 2 3 6" xfId="4161" xr:uid="{00000000-0005-0000-0000-00009C030000}"/>
    <cellStyle name="Currency 2 2 4" xfId="156" xr:uid="{00000000-0005-0000-0000-00009D030000}"/>
    <cellStyle name="Currency 2 2 4 2" xfId="157" xr:uid="{00000000-0005-0000-0000-00009E030000}"/>
    <cellStyle name="Currency 2 2 4 2 2" xfId="3427" xr:uid="{00000000-0005-0000-0000-00009F030000}"/>
    <cellStyle name="Currency 2 2 4 2 2 2" xfId="4160" xr:uid="{00000000-0005-0000-0000-0000A0030000}"/>
    <cellStyle name="Currency 2 2 4 2 2 3" xfId="4159" xr:uid="{00000000-0005-0000-0000-0000A1030000}"/>
    <cellStyle name="Currency 2 2 4 2 3" xfId="4158" xr:uid="{00000000-0005-0000-0000-0000A2030000}"/>
    <cellStyle name="Currency 2 2 4 2 4" xfId="4157" xr:uid="{00000000-0005-0000-0000-0000A3030000}"/>
    <cellStyle name="Currency 2 2 4 3" xfId="3426" xr:uid="{00000000-0005-0000-0000-0000A4030000}"/>
    <cellStyle name="Currency 2 2 4 3 2" xfId="4156" xr:uid="{00000000-0005-0000-0000-0000A5030000}"/>
    <cellStyle name="Currency 2 2 4 3 3" xfId="4155" xr:uid="{00000000-0005-0000-0000-0000A6030000}"/>
    <cellStyle name="Currency 2 2 4 4" xfId="4154" xr:uid="{00000000-0005-0000-0000-0000A7030000}"/>
    <cellStyle name="Currency 2 2 4 5" xfId="4153" xr:uid="{00000000-0005-0000-0000-0000A8030000}"/>
    <cellStyle name="Currency 2 2 5" xfId="158" xr:uid="{00000000-0005-0000-0000-0000A9030000}"/>
    <cellStyle name="Currency 2 2 5 2" xfId="159" xr:uid="{00000000-0005-0000-0000-0000AA030000}"/>
    <cellStyle name="Currency 2 2 5 2 2" xfId="3429" xr:uid="{00000000-0005-0000-0000-0000AB030000}"/>
    <cellStyle name="Currency 2 2 5 2 2 2" xfId="4152" xr:uid="{00000000-0005-0000-0000-0000AC030000}"/>
    <cellStyle name="Currency 2 2 5 2 2 3" xfId="4151" xr:uid="{00000000-0005-0000-0000-0000AD030000}"/>
    <cellStyle name="Currency 2 2 5 2 3" xfId="4150" xr:uid="{00000000-0005-0000-0000-0000AE030000}"/>
    <cellStyle name="Currency 2 2 5 2 4" xfId="4149" xr:uid="{00000000-0005-0000-0000-0000AF030000}"/>
    <cellStyle name="Currency 2 2 5 3" xfId="3428" xr:uid="{00000000-0005-0000-0000-0000B0030000}"/>
    <cellStyle name="Currency 2 2 5 3 2" xfId="4148" xr:uid="{00000000-0005-0000-0000-0000B1030000}"/>
    <cellStyle name="Currency 2 2 5 3 3" xfId="4147" xr:uid="{00000000-0005-0000-0000-0000B2030000}"/>
    <cellStyle name="Currency 2 2 5 4" xfId="4146" xr:uid="{00000000-0005-0000-0000-0000B3030000}"/>
    <cellStyle name="Currency 2 2 5 5" xfId="4145" xr:uid="{00000000-0005-0000-0000-0000B4030000}"/>
    <cellStyle name="Currency 2 2 6" xfId="160" xr:uid="{00000000-0005-0000-0000-0000B5030000}"/>
    <cellStyle name="Currency 2 2 6 2" xfId="3430" xr:uid="{00000000-0005-0000-0000-0000B6030000}"/>
    <cellStyle name="Currency 2 2 6 2 2" xfId="4144" xr:uid="{00000000-0005-0000-0000-0000B7030000}"/>
    <cellStyle name="Currency 2 2 6 2 3" xfId="4143" xr:uid="{00000000-0005-0000-0000-0000B8030000}"/>
    <cellStyle name="Currency 2 2 6 3" xfId="4142" xr:uid="{00000000-0005-0000-0000-0000B9030000}"/>
    <cellStyle name="Currency 2 2 6 4" xfId="4141" xr:uid="{00000000-0005-0000-0000-0000BA030000}"/>
    <cellStyle name="Currency 2 2 7" xfId="161" xr:uid="{00000000-0005-0000-0000-0000BB030000}"/>
    <cellStyle name="Currency 2 2 7 2" xfId="3431" xr:uid="{00000000-0005-0000-0000-0000BC030000}"/>
    <cellStyle name="Currency 2 2 7 2 2" xfId="4140" xr:uid="{00000000-0005-0000-0000-0000BD030000}"/>
    <cellStyle name="Currency 2 2 7 2 3" xfId="4139" xr:uid="{00000000-0005-0000-0000-0000BE030000}"/>
    <cellStyle name="Currency 2 2 7 3" xfId="4138" xr:uid="{00000000-0005-0000-0000-0000BF030000}"/>
    <cellStyle name="Currency 2 2 7 4" xfId="4137" xr:uid="{00000000-0005-0000-0000-0000C0030000}"/>
    <cellStyle name="Currency 2 2 8" xfId="162" xr:uid="{00000000-0005-0000-0000-0000C1030000}"/>
    <cellStyle name="Currency 2 2 8 2" xfId="3432" xr:uid="{00000000-0005-0000-0000-0000C2030000}"/>
    <cellStyle name="Currency 2 2 8 2 2" xfId="4136" xr:uid="{00000000-0005-0000-0000-0000C3030000}"/>
    <cellStyle name="Currency 2 2 8 2 3" xfId="4135" xr:uid="{00000000-0005-0000-0000-0000C4030000}"/>
    <cellStyle name="Currency 2 2 8 3" xfId="4134" xr:uid="{00000000-0005-0000-0000-0000C5030000}"/>
    <cellStyle name="Currency 2 2 8 4" xfId="4133" xr:uid="{00000000-0005-0000-0000-0000C6030000}"/>
    <cellStyle name="Currency 2 2 9" xfId="163" xr:uid="{00000000-0005-0000-0000-0000C7030000}"/>
    <cellStyle name="Currency 2 2 9 2" xfId="3433" xr:uid="{00000000-0005-0000-0000-0000C8030000}"/>
    <cellStyle name="Currency 2 2 9 2 2" xfId="4132" xr:uid="{00000000-0005-0000-0000-0000C9030000}"/>
    <cellStyle name="Currency 2 2 9 2 3" xfId="4131" xr:uid="{00000000-0005-0000-0000-0000CA030000}"/>
    <cellStyle name="Currency 2 2 9 3" xfId="4130" xr:uid="{00000000-0005-0000-0000-0000CB030000}"/>
    <cellStyle name="Currency 2 2 9 4" xfId="4129" xr:uid="{00000000-0005-0000-0000-0000CC030000}"/>
    <cellStyle name="Currency 2 20" xfId="164" xr:uid="{00000000-0005-0000-0000-0000CD030000}"/>
    <cellStyle name="Currency 2 20 2" xfId="3434" xr:uid="{00000000-0005-0000-0000-0000CE030000}"/>
    <cellStyle name="Currency 2 20 2 2" xfId="4128" xr:uid="{00000000-0005-0000-0000-0000CF030000}"/>
    <cellStyle name="Currency 2 20 2 3" xfId="4127" xr:uid="{00000000-0005-0000-0000-0000D0030000}"/>
    <cellStyle name="Currency 2 20 3" xfId="4126" xr:uid="{00000000-0005-0000-0000-0000D1030000}"/>
    <cellStyle name="Currency 2 20 4" xfId="4125" xr:uid="{00000000-0005-0000-0000-0000D2030000}"/>
    <cellStyle name="Currency 2 21" xfId="165" xr:uid="{00000000-0005-0000-0000-0000D3030000}"/>
    <cellStyle name="Currency 2 21 2" xfId="3435" xr:uid="{00000000-0005-0000-0000-0000D4030000}"/>
    <cellStyle name="Currency 2 21 2 2" xfId="4124" xr:uid="{00000000-0005-0000-0000-0000D5030000}"/>
    <cellStyle name="Currency 2 21 2 3" xfId="4123" xr:uid="{00000000-0005-0000-0000-0000D6030000}"/>
    <cellStyle name="Currency 2 21 3" xfId="4122" xr:uid="{00000000-0005-0000-0000-0000D7030000}"/>
    <cellStyle name="Currency 2 21 4" xfId="4121" xr:uid="{00000000-0005-0000-0000-0000D8030000}"/>
    <cellStyle name="Currency 2 22" xfId="166" xr:uid="{00000000-0005-0000-0000-0000D9030000}"/>
    <cellStyle name="Currency 2 22 2" xfId="3436" xr:uid="{00000000-0005-0000-0000-0000DA030000}"/>
    <cellStyle name="Currency 2 22 2 2" xfId="4120" xr:uid="{00000000-0005-0000-0000-0000DB030000}"/>
    <cellStyle name="Currency 2 22 2 3" xfId="4119" xr:uid="{00000000-0005-0000-0000-0000DC030000}"/>
    <cellStyle name="Currency 2 22 3" xfId="4118" xr:uid="{00000000-0005-0000-0000-0000DD030000}"/>
    <cellStyle name="Currency 2 22 4" xfId="4117" xr:uid="{00000000-0005-0000-0000-0000DE030000}"/>
    <cellStyle name="Currency 2 23" xfId="167" xr:uid="{00000000-0005-0000-0000-0000DF030000}"/>
    <cellStyle name="Currency 2 23 2" xfId="3437" xr:uid="{00000000-0005-0000-0000-0000E0030000}"/>
    <cellStyle name="Currency 2 23 2 2" xfId="4116" xr:uid="{00000000-0005-0000-0000-0000E1030000}"/>
    <cellStyle name="Currency 2 23 2 3" xfId="4115" xr:uid="{00000000-0005-0000-0000-0000E2030000}"/>
    <cellStyle name="Currency 2 23 3" xfId="4114" xr:uid="{00000000-0005-0000-0000-0000E3030000}"/>
    <cellStyle name="Currency 2 23 4" xfId="4113" xr:uid="{00000000-0005-0000-0000-0000E4030000}"/>
    <cellStyle name="Currency 2 24" xfId="168" xr:uid="{00000000-0005-0000-0000-0000E5030000}"/>
    <cellStyle name="Currency 2 24 2" xfId="3438" xr:uid="{00000000-0005-0000-0000-0000E6030000}"/>
    <cellStyle name="Currency 2 24 2 2" xfId="4112" xr:uid="{00000000-0005-0000-0000-0000E7030000}"/>
    <cellStyle name="Currency 2 24 2 3" xfId="4111" xr:uid="{00000000-0005-0000-0000-0000E8030000}"/>
    <cellStyle name="Currency 2 24 3" xfId="4110" xr:uid="{00000000-0005-0000-0000-0000E9030000}"/>
    <cellStyle name="Currency 2 24 4" xfId="4109" xr:uid="{00000000-0005-0000-0000-0000EA030000}"/>
    <cellStyle name="Currency 2 25" xfId="169" xr:uid="{00000000-0005-0000-0000-0000EB030000}"/>
    <cellStyle name="Currency 2 25 2" xfId="3439" xr:uid="{00000000-0005-0000-0000-0000EC030000}"/>
    <cellStyle name="Currency 2 25 2 2" xfId="4108" xr:uid="{00000000-0005-0000-0000-0000ED030000}"/>
    <cellStyle name="Currency 2 25 2 3" xfId="4107" xr:uid="{00000000-0005-0000-0000-0000EE030000}"/>
    <cellStyle name="Currency 2 25 3" xfId="4106" xr:uid="{00000000-0005-0000-0000-0000EF030000}"/>
    <cellStyle name="Currency 2 25 4" xfId="4105" xr:uid="{00000000-0005-0000-0000-0000F0030000}"/>
    <cellStyle name="Currency 2 26" xfId="170" xr:uid="{00000000-0005-0000-0000-0000F1030000}"/>
    <cellStyle name="Currency 2 26 2" xfId="3440" xr:uid="{00000000-0005-0000-0000-0000F2030000}"/>
    <cellStyle name="Currency 2 26 2 2" xfId="4104" xr:uid="{00000000-0005-0000-0000-0000F3030000}"/>
    <cellStyle name="Currency 2 26 2 3" xfId="4103" xr:uid="{00000000-0005-0000-0000-0000F4030000}"/>
    <cellStyle name="Currency 2 26 3" xfId="4102" xr:uid="{00000000-0005-0000-0000-0000F5030000}"/>
    <cellStyle name="Currency 2 26 4" xfId="4101" xr:uid="{00000000-0005-0000-0000-0000F6030000}"/>
    <cellStyle name="Currency 2 27" xfId="171" xr:uid="{00000000-0005-0000-0000-0000F7030000}"/>
    <cellStyle name="Currency 2 27 2" xfId="3441" xr:uid="{00000000-0005-0000-0000-0000F8030000}"/>
    <cellStyle name="Currency 2 27 2 2" xfId="4100" xr:uid="{00000000-0005-0000-0000-0000F9030000}"/>
    <cellStyle name="Currency 2 27 2 3" xfId="4099" xr:uid="{00000000-0005-0000-0000-0000FA030000}"/>
    <cellStyle name="Currency 2 27 3" xfId="4098" xr:uid="{00000000-0005-0000-0000-0000FB030000}"/>
    <cellStyle name="Currency 2 27 4" xfId="4097" xr:uid="{00000000-0005-0000-0000-0000FC030000}"/>
    <cellStyle name="Currency 2 28" xfId="172" xr:uid="{00000000-0005-0000-0000-0000FD030000}"/>
    <cellStyle name="Currency 2 28 2" xfId="173" xr:uid="{00000000-0005-0000-0000-0000FE030000}"/>
    <cellStyle name="Currency 2 28 2 2" xfId="3443" xr:uid="{00000000-0005-0000-0000-0000FF030000}"/>
    <cellStyle name="Currency 2 28 2 2 2" xfId="4096" xr:uid="{00000000-0005-0000-0000-000000040000}"/>
    <cellStyle name="Currency 2 28 2 2 3" xfId="4095" xr:uid="{00000000-0005-0000-0000-000001040000}"/>
    <cellStyle name="Currency 2 28 2 3" xfId="4094" xr:uid="{00000000-0005-0000-0000-000002040000}"/>
    <cellStyle name="Currency 2 28 2 4" xfId="4093" xr:uid="{00000000-0005-0000-0000-000003040000}"/>
    <cellStyle name="Currency 2 28 3" xfId="3442" xr:uid="{00000000-0005-0000-0000-000004040000}"/>
    <cellStyle name="Currency 2 28 3 2" xfId="4092" xr:uid="{00000000-0005-0000-0000-000005040000}"/>
    <cellStyle name="Currency 2 28 3 3" xfId="4091" xr:uid="{00000000-0005-0000-0000-000006040000}"/>
    <cellStyle name="Currency 2 28 4" xfId="4090" xr:uid="{00000000-0005-0000-0000-000007040000}"/>
    <cellStyle name="Currency 2 28 5" xfId="4089" xr:uid="{00000000-0005-0000-0000-000008040000}"/>
    <cellStyle name="Currency 2 29" xfId="174" xr:uid="{00000000-0005-0000-0000-000009040000}"/>
    <cellStyle name="Currency 2 29 2" xfId="3444" xr:uid="{00000000-0005-0000-0000-00000A040000}"/>
    <cellStyle name="Currency 2 29 2 2" xfId="4088" xr:uid="{00000000-0005-0000-0000-00000B040000}"/>
    <cellStyle name="Currency 2 29 2 3" xfId="4087" xr:uid="{00000000-0005-0000-0000-00000C040000}"/>
    <cellStyle name="Currency 2 29 3" xfId="4086" xr:uid="{00000000-0005-0000-0000-00000D040000}"/>
    <cellStyle name="Currency 2 29 4" xfId="4085" xr:uid="{00000000-0005-0000-0000-00000E040000}"/>
    <cellStyle name="Currency 2 3" xfId="175" xr:uid="{00000000-0005-0000-0000-00000F040000}"/>
    <cellStyle name="Currency 2 3 10" xfId="176" xr:uid="{00000000-0005-0000-0000-000010040000}"/>
    <cellStyle name="Currency 2 3 10 2" xfId="3446" xr:uid="{00000000-0005-0000-0000-000011040000}"/>
    <cellStyle name="Currency 2 3 10 2 2" xfId="4084" xr:uid="{00000000-0005-0000-0000-000012040000}"/>
    <cellStyle name="Currency 2 3 10 2 3" xfId="4083" xr:uid="{00000000-0005-0000-0000-000013040000}"/>
    <cellStyle name="Currency 2 3 10 3" xfId="4082" xr:uid="{00000000-0005-0000-0000-000014040000}"/>
    <cellStyle name="Currency 2 3 10 4" xfId="4081" xr:uid="{00000000-0005-0000-0000-000015040000}"/>
    <cellStyle name="Currency 2 3 11" xfId="177" xr:uid="{00000000-0005-0000-0000-000016040000}"/>
    <cellStyle name="Currency 2 3 11 2" xfId="3447" xr:uid="{00000000-0005-0000-0000-000017040000}"/>
    <cellStyle name="Currency 2 3 11 2 2" xfId="4080" xr:uid="{00000000-0005-0000-0000-000018040000}"/>
    <cellStyle name="Currency 2 3 11 2 3" xfId="4079" xr:uid="{00000000-0005-0000-0000-000019040000}"/>
    <cellStyle name="Currency 2 3 11 3" xfId="4078" xr:uid="{00000000-0005-0000-0000-00001A040000}"/>
    <cellStyle name="Currency 2 3 11 4" xfId="4077" xr:uid="{00000000-0005-0000-0000-00001B040000}"/>
    <cellStyle name="Currency 2 3 12" xfId="3143" xr:uid="{00000000-0005-0000-0000-00001C040000}"/>
    <cellStyle name="Currency 2 3 13" xfId="3445" xr:uid="{00000000-0005-0000-0000-00001D040000}"/>
    <cellStyle name="Currency 2 3 13 2" xfId="4076" xr:uid="{00000000-0005-0000-0000-00001E040000}"/>
    <cellStyle name="Currency 2 3 13 3" xfId="4075" xr:uid="{00000000-0005-0000-0000-00001F040000}"/>
    <cellStyle name="Currency 2 3 14" xfId="4074" xr:uid="{00000000-0005-0000-0000-000020040000}"/>
    <cellStyle name="Currency 2 3 15" xfId="4073" xr:uid="{00000000-0005-0000-0000-000021040000}"/>
    <cellStyle name="Currency 2 3 2" xfId="178" xr:uid="{00000000-0005-0000-0000-000022040000}"/>
    <cellStyle name="Currency 2 3 2 2" xfId="179" xr:uid="{00000000-0005-0000-0000-000023040000}"/>
    <cellStyle name="Currency 2 3 2 2 2" xfId="3449" xr:uid="{00000000-0005-0000-0000-000024040000}"/>
    <cellStyle name="Currency 2 3 2 2 2 2" xfId="4072" xr:uid="{00000000-0005-0000-0000-000025040000}"/>
    <cellStyle name="Currency 2 3 2 2 2 3" xfId="4071" xr:uid="{00000000-0005-0000-0000-000026040000}"/>
    <cellStyle name="Currency 2 3 2 2 3" xfId="4070" xr:uid="{00000000-0005-0000-0000-000027040000}"/>
    <cellStyle name="Currency 2 3 2 2 4" xfId="4069" xr:uid="{00000000-0005-0000-0000-000028040000}"/>
    <cellStyle name="Currency 2 3 2 3" xfId="3448" xr:uid="{00000000-0005-0000-0000-000029040000}"/>
    <cellStyle name="Currency 2 3 2 3 2" xfId="4068" xr:uid="{00000000-0005-0000-0000-00002A040000}"/>
    <cellStyle name="Currency 2 3 2 3 3" xfId="4067" xr:uid="{00000000-0005-0000-0000-00002B040000}"/>
    <cellStyle name="Currency 2 3 2 4" xfId="4066" xr:uid="{00000000-0005-0000-0000-00002C040000}"/>
    <cellStyle name="Currency 2 3 2 5" xfId="4065" xr:uid="{00000000-0005-0000-0000-00002D040000}"/>
    <cellStyle name="Currency 2 3 3" xfId="180" xr:uid="{00000000-0005-0000-0000-00002E040000}"/>
    <cellStyle name="Currency 2 3 3 2" xfId="3450" xr:uid="{00000000-0005-0000-0000-00002F040000}"/>
    <cellStyle name="Currency 2 3 3 2 2" xfId="4064" xr:uid="{00000000-0005-0000-0000-000030040000}"/>
    <cellStyle name="Currency 2 3 3 2 3" xfId="4063" xr:uid="{00000000-0005-0000-0000-000031040000}"/>
    <cellStyle name="Currency 2 3 3 3" xfId="4062" xr:uid="{00000000-0005-0000-0000-000032040000}"/>
    <cellStyle name="Currency 2 3 3 4" xfId="4061" xr:uid="{00000000-0005-0000-0000-000033040000}"/>
    <cellStyle name="Currency 2 3 4" xfId="181" xr:uid="{00000000-0005-0000-0000-000034040000}"/>
    <cellStyle name="Currency 2 3 4 2" xfId="3451" xr:uid="{00000000-0005-0000-0000-000035040000}"/>
    <cellStyle name="Currency 2 3 4 2 2" xfId="4060" xr:uid="{00000000-0005-0000-0000-000036040000}"/>
    <cellStyle name="Currency 2 3 4 2 3" xfId="4059" xr:uid="{00000000-0005-0000-0000-000037040000}"/>
    <cellStyle name="Currency 2 3 4 3" xfId="4058" xr:uid="{00000000-0005-0000-0000-000038040000}"/>
    <cellStyle name="Currency 2 3 4 4" xfId="4057" xr:uid="{00000000-0005-0000-0000-000039040000}"/>
    <cellStyle name="Currency 2 3 5" xfId="182" xr:uid="{00000000-0005-0000-0000-00003A040000}"/>
    <cellStyle name="Currency 2 3 5 2" xfId="3452" xr:uid="{00000000-0005-0000-0000-00003B040000}"/>
    <cellStyle name="Currency 2 3 5 2 2" xfId="4056" xr:uid="{00000000-0005-0000-0000-00003C040000}"/>
    <cellStyle name="Currency 2 3 5 2 3" xfId="4055" xr:uid="{00000000-0005-0000-0000-00003D040000}"/>
    <cellStyle name="Currency 2 3 5 3" xfId="4054" xr:uid="{00000000-0005-0000-0000-00003E040000}"/>
    <cellStyle name="Currency 2 3 5 4" xfId="4053" xr:uid="{00000000-0005-0000-0000-00003F040000}"/>
    <cellStyle name="Currency 2 3 6" xfId="183" xr:uid="{00000000-0005-0000-0000-000040040000}"/>
    <cellStyle name="Currency 2 3 6 2" xfId="3453" xr:uid="{00000000-0005-0000-0000-000041040000}"/>
    <cellStyle name="Currency 2 3 6 2 2" xfId="4052" xr:uid="{00000000-0005-0000-0000-000042040000}"/>
    <cellStyle name="Currency 2 3 6 2 3" xfId="4051" xr:uid="{00000000-0005-0000-0000-000043040000}"/>
    <cellStyle name="Currency 2 3 6 3" xfId="4050" xr:uid="{00000000-0005-0000-0000-000044040000}"/>
    <cellStyle name="Currency 2 3 6 4" xfId="4049" xr:uid="{00000000-0005-0000-0000-000045040000}"/>
    <cellStyle name="Currency 2 3 7" xfId="184" xr:uid="{00000000-0005-0000-0000-000046040000}"/>
    <cellStyle name="Currency 2 3 7 2" xfId="3454" xr:uid="{00000000-0005-0000-0000-000047040000}"/>
    <cellStyle name="Currency 2 3 7 2 2" xfId="4048" xr:uid="{00000000-0005-0000-0000-000048040000}"/>
    <cellStyle name="Currency 2 3 7 2 3" xfId="4047" xr:uid="{00000000-0005-0000-0000-000049040000}"/>
    <cellStyle name="Currency 2 3 7 3" xfId="4046" xr:uid="{00000000-0005-0000-0000-00004A040000}"/>
    <cellStyle name="Currency 2 3 7 4" xfId="4045" xr:uid="{00000000-0005-0000-0000-00004B040000}"/>
    <cellStyle name="Currency 2 3 8" xfId="185" xr:uid="{00000000-0005-0000-0000-00004C040000}"/>
    <cellStyle name="Currency 2 3 8 2" xfId="3455" xr:uid="{00000000-0005-0000-0000-00004D040000}"/>
    <cellStyle name="Currency 2 3 8 2 2" xfId="4044" xr:uid="{00000000-0005-0000-0000-00004E040000}"/>
    <cellStyle name="Currency 2 3 8 2 3" xfId="4043" xr:uid="{00000000-0005-0000-0000-00004F040000}"/>
    <cellStyle name="Currency 2 3 8 3" xfId="4042" xr:uid="{00000000-0005-0000-0000-000050040000}"/>
    <cellStyle name="Currency 2 3 8 4" xfId="4041" xr:uid="{00000000-0005-0000-0000-000051040000}"/>
    <cellStyle name="Currency 2 3 9" xfId="186" xr:uid="{00000000-0005-0000-0000-000052040000}"/>
    <cellStyle name="Currency 2 3 9 2" xfId="3456" xr:uid="{00000000-0005-0000-0000-000053040000}"/>
    <cellStyle name="Currency 2 3 9 2 2" xfId="4040" xr:uid="{00000000-0005-0000-0000-000054040000}"/>
    <cellStyle name="Currency 2 3 9 2 3" xfId="4039" xr:uid="{00000000-0005-0000-0000-000055040000}"/>
    <cellStyle name="Currency 2 3 9 3" xfId="4038" xr:uid="{00000000-0005-0000-0000-000056040000}"/>
    <cellStyle name="Currency 2 3 9 4" xfId="4037" xr:uid="{00000000-0005-0000-0000-000057040000}"/>
    <cellStyle name="Currency 2 30" xfId="187" xr:uid="{00000000-0005-0000-0000-000058040000}"/>
    <cellStyle name="Currency 2 31" xfId="4936" xr:uid="{00000000-0005-0000-0000-000059040000}"/>
    <cellStyle name="Currency 2 4" xfId="188" xr:uid="{00000000-0005-0000-0000-00005A040000}"/>
    <cellStyle name="Currency 2 4 10" xfId="189" xr:uid="{00000000-0005-0000-0000-00005B040000}"/>
    <cellStyle name="Currency 2 4 10 2" xfId="3458" xr:uid="{00000000-0005-0000-0000-00005C040000}"/>
    <cellStyle name="Currency 2 4 10 2 2" xfId="4036" xr:uid="{00000000-0005-0000-0000-00005D040000}"/>
    <cellStyle name="Currency 2 4 10 2 3" xfId="4035" xr:uid="{00000000-0005-0000-0000-00005E040000}"/>
    <cellStyle name="Currency 2 4 10 3" xfId="4034" xr:uid="{00000000-0005-0000-0000-00005F040000}"/>
    <cellStyle name="Currency 2 4 10 4" xfId="4033" xr:uid="{00000000-0005-0000-0000-000060040000}"/>
    <cellStyle name="Currency 2 4 11" xfId="190" xr:uid="{00000000-0005-0000-0000-000061040000}"/>
    <cellStyle name="Currency 2 4 11 2" xfId="3459" xr:uid="{00000000-0005-0000-0000-000062040000}"/>
    <cellStyle name="Currency 2 4 11 2 2" xfId="4032" xr:uid="{00000000-0005-0000-0000-000063040000}"/>
    <cellStyle name="Currency 2 4 11 2 3" xfId="4031" xr:uid="{00000000-0005-0000-0000-000064040000}"/>
    <cellStyle name="Currency 2 4 11 3" xfId="4030" xr:uid="{00000000-0005-0000-0000-000065040000}"/>
    <cellStyle name="Currency 2 4 11 4" xfId="4029" xr:uid="{00000000-0005-0000-0000-000066040000}"/>
    <cellStyle name="Currency 2 4 12" xfId="3457" xr:uid="{00000000-0005-0000-0000-000067040000}"/>
    <cellStyle name="Currency 2 4 12 2" xfId="4028" xr:uid="{00000000-0005-0000-0000-000068040000}"/>
    <cellStyle name="Currency 2 4 12 3" xfId="4027" xr:uid="{00000000-0005-0000-0000-000069040000}"/>
    <cellStyle name="Currency 2 4 13" xfId="4026" xr:uid="{00000000-0005-0000-0000-00006A040000}"/>
    <cellStyle name="Currency 2 4 14" xfId="4025" xr:uid="{00000000-0005-0000-0000-00006B040000}"/>
    <cellStyle name="Currency 2 4 2" xfId="191" xr:uid="{00000000-0005-0000-0000-00006C040000}"/>
    <cellStyle name="Currency 2 4 2 2" xfId="192" xr:uid="{00000000-0005-0000-0000-00006D040000}"/>
    <cellStyle name="Currency 2 4 2 2 2" xfId="3461" xr:uid="{00000000-0005-0000-0000-00006E040000}"/>
    <cellStyle name="Currency 2 4 2 2 2 2" xfId="3819" xr:uid="{00000000-0005-0000-0000-00006F040000}"/>
    <cellStyle name="Currency 2 4 2 2 2 3" xfId="4024" xr:uid="{00000000-0005-0000-0000-000070040000}"/>
    <cellStyle name="Currency 2 4 2 2 3" xfId="4653" xr:uid="{00000000-0005-0000-0000-000071040000}"/>
    <cellStyle name="Currency 2 4 2 2 4" xfId="3818" xr:uid="{00000000-0005-0000-0000-000072040000}"/>
    <cellStyle name="Currency 2 4 2 3" xfId="3460" xr:uid="{00000000-0005-0000-0000-000073040000}"/>
    <cellStyle name="Currency 2 4 2 3 2" xfId="3664" xr:uid="{00000000-0005-0000-0000-000074040000}"/>
    <cellStyle name="Currency 2 4 2 3 3" xfId="4023" xr:uid="{00000000-0005-0000-0000-000075040000}"/>
    <cellStyle name="Currency 2 4 2 4" xfId="4668" xr:uid="{00000000-0005-0000-0000-000076040000}"/>
    <cellStyle name="Currency 2 4 2 5" xfId="3813" xr:uid="{00000000-0005-0000-0000-000077040000}"/>
    <cellStyle name="Currency 2 4 3" xfId="193" xr:uid="{00000000-0005-0000-0000-000078040000}"/>
    <cellStyle name="Currency 2 4 3 2" xfId="3462" xr:uid="{00000000-0005-0000-0000-000079040000}"/>
    <cellStyle name="Currency 2 4 3 2 2" xfId="3638" xr:uid="{00000000-0005-0000-0000-00007A040000}"/>
    <cellStyle name="Currency 2 4 3 2 3" xfId="4929" xr:uid="{00000000-0005-0000-0000-00007B040000}"/>
    <cellStyle name="Currency 2 4 3 3" xfId="4697" xr:uid="{00000000-0005-0000-0000-00007C040000}"/>
    <cellStyle name="Currency 2 4 3 4" xfId="4022" xr:uid="{00000000-0005-0000-0000-00007D040000}"/>
    <cellStyle name="Currency 2 4 4" xfId="194" xr:uid="{00000000-0005-0000-0000-00007E040000}"/>
    <cellStyle name="Currency 2 4 4 2" xfId="3463" xr:uid="{00000000-0005-0000-0000-00007F040000}"/>
    <cellStyle name="Currency 2 4 4 2 2" xfId="4856" xr:uid="{00000000-0005-0000-0000-000080040000}"/>
    <cellStyle name="Currency 2 4 4 2 3" xfId="4021" xr:uid="{00000000-0005-0000-0000-000081040000}"/>
    <cellStyle name="Currency 2 4 4 3" xfId="4875" xr:uid="{00000000-0005-0000-0000-000082040000}"/>
    <cellStyle name="Currency 2 4 4 4" xfId="3741" xr:uid="{00000000-0005-0000-0000-000083040000}"/>
    <cellStyle name="Currency 2 4 5" xfId="195" xr:uid="{00000000-0005-0000-0000-000084040000}"/>
    <cellStyle name="Currency 2 4 5 2" xfId="3464" xr:uid="{00000000-0005-0000-0000-000085040000}"/>
    <cellStyle name="Currency 2 4 5 2 2" xfId="3812" xr:uid="{00000000-0005-0000-0000-000086040000}"/>
    <cellStyle name="Currency 2 4 5 2 3" xfId="4020" xr:uid="{00000000-0005-0000-0000-000087040000}"/>
    <cellStyle name="Currency 2 4 5 3" xfId="4672" xr:uid="{00000000-0005-0000-0000-000088040000}"/>
    <cellStyle name="Currency 2 4 5 4" xfId="3647" xr:uid="{00000000-0005-0000-0000-000089040000}"/>
    <cellStyle name="Currency 2 4 6" xfId="196" xr:uid="{00000000-0005-0000-0000-00008A040000}"/>
    <cellStyle name="Currency 2 4 6 2" xfId="3465" xr:uid="{00000000-0005-0000-0000-00008B040000}"/>
    <cellStyle name="Currency 2 4 6 2 2" xfId="4019" xr:uid="{00000000-0005-0000-0000-00008C040000}"/>
    <cellStyle name="Currency 2 4 6 2 3" xfId="4018" xr:uid="{00000000-0005-0000-0000-00008D040000}"/>
    <cellStyle name="Currency 2 4 6 3" xfId="4900" xr:uid="{00000000-0005-0000-0000-00008E040000}"/>
    <cellStyle name="Currency 2 4 6 4" xfId="3801" xr:uid="{00000000-0005-0000-0000-00008F040000}"/>
    <cellStyle name="Currency 2 4 7" xfId="197" xr:uid="{00000000-0005-0000-0000-000090040000}"/>
    <cellStyle name="Currency 2 4 7 2" xfId="3466" xr:uid="{00000000-0005-0000-0000-000091040000}"/>
    <cellStyle name="Currency 2 4 7 2 2" xfId="3811" xr:uid="{00000000-0005-0000-0000-000092040000}"/>
    <cellStyle name="Currency 2 4 7 2 3" xfId="4714" xr:uid="{00000000-0005-0000-0000-000093040000}"/>
    <cellStyle name="Currency 2 4 7 3" xfId="3779" xr:uid="{00000000-0005-0000-0000-000094040000}"/>
    <cellStyle name="Currency 2 4 7 4" xfId="3800" xr:uid="{00000000-0005-0000-0000-000095040000}"/>
    <cellStyle name="Currency 2 4 8" xfId="198" xr:uid="{00000000-0005-0000-0000-000096040000}"/>
    <cellStyle name="Currency 2 4 8 2" xfId="3467" xr:uid="{00000000-0005-0000-0000-000097040000}"/>
    <cellStyle name="Currency 2 4 8 2 2" xfId="4748" xr:uid="{00000000-0005-0000-0000-000098040000}"/>
    <cellStyle name="Currency 2 4 8 2 3" xfId="3742" xr:uid="{00000000-0005-0000-0000-000099040000}"/>
    <cellStyle name="Currency 2 4 8 3" xfId="3726" xr:uid="{00000000-0005-0000-0000-00009A040000}"/>
    <cellStyle name="Currency 2 4 8 4" xfId="4790" xr:uid="{00000000-0005-0000-0000-00009B040000}"/>
    <cellStyle name="Currency 2 4 9" xfId="199" xr:uid="{00000000-0005-0000-0000-00009C040000}"/>
    <cellStyle name="Currency 2 4 9 2" xfId="3468" xr:uid="{00000000-0005-0000-0000-00009D040000}"/>
    <cellStyle name="Currency 2 4 9 2 2" xfId="4017" xr:uid="{00000000-0005-0000-0000-00009E040000}"/>
    <cellStyle name="Currency 2 4 9 2 3" xfId="3648" xr:uid="{00000000-0005-0000-0000-00009F040000}"/>
    <cellStyle name="Currency 2 4 9 3" xfId="4821" xr:uid="{00000000-0005-0000-0000-0000A0040000}"/>
    <cellStyle name="Currency 2 4 9 4" xfId="3725" xr:uid="{00000000-0005-0000-0000-0000A1040000}"/>
    <cellStyle name="Currency 2 5" xfId="200" xr:uid="{00000000-0005-0000-0000-0000A2040000}"/>
    <cellStyle name="Currency 2 5 10" xfId="201" xr:uid="{00000000-0005-0000-0000-0000A3040000}"/>
    <cellStyle name="Currency 2 5 10 2" xfId="3469" xr:uid="{00000000-0005-0000-0000-0000A4040000}"/>
    <cellStyle name="Currency 2 5 10 2 2" xfId="4652" xr:uid="{00000000-0005-0000-0000-0000A5040000}"/>
    <cellStyle name="Currency 2 5 10 2 3" xfId="3782" xr:uid="{00000000-0005-0000-0000-0000A6040000}"/>
    <cellStyle name="Currency 2 5 10 3" xfId="3670" xr:uid="{00000000-0005-0000-0000-0000A7040000}"/>
    <cellStyle name="Currency 2 5 10 4" xfId="4888" xr:uid="{00000000-0005-0000-0000-0000A8040000}"/>
    <cellStyle name="Currency 2 5 11" xfId="202" xr:uid="{00000000-0005-0000-0000-0000A9040000}"/>
    <cellStyle name="Currency 2 5 11 2" xfId="3470" xr:uid="{00000000-0005-0000-0000-0000AA040000}"/>
    <cellStyle name="Currency 2 5 11 2 2" xfId="4814" xr:uid="{00000000-0005-0000-0000-0000AB040000}"/>
    <cellStyle name="Currency 2 5 11 2 3" xfId="4738" xr:uid="{00000000-0005-0000-0000-0000AC040000}"/>
    <cellStyle name="Currency 2 5 11 3" xfId="4692" xr:uid="{00000000-0005-0000-0000-0000AD040000}"/>
    <cellStyle name="Currency 2 5 11 4" xfId="3817" xr:uid="{00000000-0005-0000-0000-0000AE040000}"/>
    <cellStyle name="Currency 2 5 2" xfId="203" xr:uid="{00000000-0005-0000-0000-0000AF040000}"/>
    <cellStyle name="Currency 2 5 2 2" xfId="3471" xr:uid="{00000000-0005-0000-0000-0000B0040000}"/>
    <cellStyle name="Currency 2 5 2 2 2" xfId="4828" xr:uid="{00000000-0005-0000-0000-0000B1040000}"/>
    <cellStyle name="Currency 2 5 2 2 3" xfId="4931" xr:uid="{00000000-0005-0000-0000-0000B2040000}"/>
    <cellStyle name="Currency 2 5 2 3" xfId="4016" xr:uid="{00000000-0005-0000-0000-0000B3040000}"/>
    <cellStyle name="Currency 2 5 2 4" xfId="4881" xr:uid="{00000000-0005-0000-0000-0000B4040000}"/>
    <cellStyle name="Currency 2 5 3" xfId="204" xr:uid="{00000000-0005-0000-0000-0000B5040000}"/>
    <cellStyle name="Currency 2 5 3 2" xfId="3472" xr:uid="{00000000-0005-0000-0000-0000B6040000}"/>
    <cellStyle name="Currency 2 5 3 2 2" xfId="3795" xr:uid="{00000000-0005-0000-0000-0000B7040000}"/>
    <cellStyle name="Currency 2 5 3 2 3" xfId="3672" xr:uid="{00000000-0005-0000-0000-0000B8040000}"/>
    <cellStyle name="Currency 2 5 3 3" xfId="4718" xr:uid="{00000000-0005-0000-0000-0000B9040000}"/>
    <cellStyle name="Currency 2 5 3 4" xfId="4657" xr:uid="{00000000-0005-0000-0000-0000BA040000}"/>
    <cellStyle name="Currency 2 5 4" xfId="205" xr:uid="{00000000-0005-0000-0000-0000BB040000}"/>
    <cellStyle name="Currency 2 5 4 2" xfId="3473" xr:uid="{00000000-0005-0000-0000-0000BC040000}"/>
    <cellStyle name="Currency 2 5 4 2 2" xfId="3810" xr:uid="{00000000-0005-0000-0000-0000BD040000}"/>
    <cellStyle name="Currency 2 5 4 2 3" xfId="3807" xr:uid="{00000000-0005-0000-0000-0000BE040000}"/>
    <cellStyle name="Currency 2 5 4 3" xfId="4758" xr:uid="{00000000-0005-0000-0000-0000BF040000}"/>
    <cellStyle name="Currency 2 5 4 4" xfId="4777" xr:uid="{00000000-0005-0000-0000-0000C0040000}"/>
    <cellStyle name="Currency 2 5 5" xfId="206" xr:uid="{00000000-0005-0000-0000-0000C1040000}"/>
    <cellStyle name="Currency 2 5 5 2" xfId="3474" xr:uid="{00000000-0005-0000-0000-0000C2040000}"/>
    <cellStyle name="Currency 2 5 5 2 2" xfId="4015" xr:uid="{00000000-0005-0000-0000-0000C3040000}"/>
    <cellStyle name="Currency 2 5 5 2 3" xfId="4899" xr:uid="{00000000-0005-0000-0000-0000C4040000}"/>
    <cellStyle name="Currency 2 5 5 3" xfId="3643" xr:uid="{00000000-0005-0000-0000-0000C5040000}"/>
    <cellStyle name="Currency 2 5 5 4" xfId="4773" xr:uid="{00000000-0005-0000-0000-0000C6040000}"/>
    <cellStyle name="Currency 2 5 6" xfId="207" xr:uid="{00000000-0005-0000-0000-0000C7040000}"/>
    <cellStyle name="Currency 2 5 6 2" xfId="3475" xr:uid="{00000000-0005-0000-0000-0000C8040000}"/>
    <cellStyle name="Currency 2 5 6 2 2" xfId="3799" xr:uid="{00000000-0005-0000-0000-0000C9040000}"/>
    <cellStyle name="Currency 2 5 6 2 3" xfId="4755" xr:uid="{00000000-0005-0000-0000-0000CA040000}"/>
    <cellStyle name="Currency 2 5 6 3" xfId="4795" xr:uid="{00000000-0005-0000-0000-0000CB040000}"/>
    <cellStyle name="Currency 2 5 6 4" xfId="3635" xr:uid="{00000000-0005-0000-0000-0000CC040000}"/>
    <cellStyle name="Currency 2 5 7" xfId="208" xr:uid="{00000000-0005-0000-0000-0000CD040000}"/>
    <cellStyle name="Currency 2 5 7 2" xfId="3476" xr:uid="{00000000-0005-0000-0000-0000CE040000}"/>
    <cellStyle name="Currency 2 5 7 2 2" xfId="4702" xr:uid="{00000000-0005-0000-0000-0000CF040000}"/>
    <cellStyle name="Currency 2 5 7 2 3" xfId="3711" xr:uid="{00000000-0005-0000-0000-0000D0040000}"/>
    <cellStyle name="Currency 2 5 7 3" xfId="4878" xr:uid="{00000000-0005-0000-0000-0000D1040000}"/>
    <cellStyle name="Currency 2 5 7 4" xfId="3728" xr:uid="{00000000-0005-0000-0000-0000D2040000}"/>
    <cellStyle name="Currency 2 5 8" xfId="209" xr:uid="{00000000-0005-0000-0000-0000D3040000}"/>
    <cellStyle name="Currency 2 5 8 2" xfId="3477" xr:uid="{00000000-0005-0000-0000-0000D4040000}"/>
    <cellStyle name="Currency 2 5 8 2 2" xfId="3636" xr:uid="{00000000-0005-0000-0000-0000D5040000}"/>
    <cellStyle name="Currency 2 5 8 2 3" xfId="4789" xr:uid="{00000000-0005-0000-0000-0000D6040000}"/>
    <cellStyle name="Currency 2 5 8 3" xfId="3789" xr:uid="{00000000-0005-0000-0000-0000D7040000}"/>
    <cellStyle name="Currency 2 5 8 4" xfId="4675" xr:uid="{00000000-0005-0000-0000-0000D8040000}"/>
    <cellStyle name="Currency 2 5 9" xfId="210" xr:uid="{00000000-0005-0000-0000-0000D9040000}"/>
    <cellStyle name="Currency 2 5 9 2" xfId="3478" xr:uid="{00000000-0005-0000-0000-0000DA040000}"/>
    <cellStyle name="Currency 2 5 9 2 2" xfId="4799" xr:uid="{00000000-0005-0000-0000-0000DB040000}"/>
    <cellStyle name="Currency 2 5 9 2 3" xfId="3778" xr:uid="{00000000-0005-0000-0000-0000DC040000}"/>
    <cellStyle name="Currency 2 5 9 3" xfId="3806" xr:uid="{00000000-0005-0000-0000-0000DD040000}"/>
    <cellStyle name="Currency 2 5 9 4" xfId="3722" xr:uid="{00000000-0005-0000-0000-0000DE040000}"/>
    <cellStyle name="Currency 2 6" xfId="211" xr:uid="{00000000-0005-0000-0000-0000DF040000}"/>
    <cellStyle name="Currency 2 6 10" xfId="212" xr:uid="{00000000-0005-0000-0000-0000E0040000}"/>
    <cellStyle name="Currency 2 6 10 2" xfId="3479" xr:uid="{00000000-0005-0000-0000-0000E1040000}"/>
    <cellStyle name="Currency 2 6 10 2 2" xfId="4014" xr:uid="{00000000-0005-0000-0000-0000E2040000}"/>
    <cellStyle name="Currency 2 6 10 2 3" xfId="4785" xr:uid="{00000000-0005-0000-0000-0000E3040000}"/>
    <cellStyle name="Currency 2 6 10 3" xfId="4850" xr:uid="{00000000-0005-0000-0000-0000E4040000}"/>
    <cellStyle name="Currency 2 6 10 4" xfId="3802" xr:uid="{00000000-0005-0000-0000-0000E5040000}"/>
    <cellStyle name="Currency 2 6 11" xfId="213" xr:uid="{00000000-0005-0000-0000-0000E6040000}"/>
    <cellStyle name="Currency 2 6 11 2" xfId="3480" xr:uid="{00000000-0005-0000-0000-0000E7040000}"/>
    <cellStyle name="Currency 2 6 11 2 2" xfId="3712" xr:uid="{00000000-0005-0000-0000-0000E8040000}"/>
    <cellStyle name="Currency 2 6 11 2 3" xfId="3788" xr:uid="{00000000-0005-0000-0000-0000E9040000}"/>
    <cellStyle name="Currency 2 6 11 3" xfId="3777" xr:uid="{00000000-0005-0000-0000-0000EA040000}"/>
    <cellStyle name="Currency 2 6 11 4" xfId="4013" xr:uid="{00000000-0005-0000-0000-0000EB040000}"/>
    <cellStyle name="Currency 2 6 2" xfId="214" xr:uid="{00000000-0005-0000-0000-0000EC040000}"/>
    <cellStyle name="Currency 2 6 2 2" xfId="3481" xr:uid="{00000000-0005-0000-0000-0000ED040000}"/>
    <cellStyle name="Currency 2 6 2 2 2" xfId="4843" xr:uid="{00000000-0005-0000-0000-0000EE040000}"/>
    <cellStyle name="Currency 2 6 2 2 3" xfId="3768" xr:uid="{00000000-0005-0000-0000-0000EF040000}"/>
    <cellStyle name="Currency 2 6 2 3" xfId="3679" xr:uid="{00000000-0005-0000-0000-0000F0040000}"/>
    <cellStyle name="Currency 2 6 2 4" xfId="3745" xr:uid="{00000000-0005-0000-0000-0000F1040000}"/>
    <cellStyle name="Currency 2 6 3" xfId="215" xr:uid="{00000000-0005-0000-0000-0000F2040000}"/>
    <cellStyle name="Currency 2 6 3 2" xfId="3482" xr:uid="{00000000-0005-0000-0000-0000F3040000}"/>
    <cellStyle name="Currency 2 6 3 2 2" xfId="3706" xr:uid="{00000000-0005-0000-0000-0000F4040000}"/>
    <cellStyle name="Currency 2 6 3 2 3" xfId="4840" xr:uid="{00000000-0005-0000-0000-0000F5040000}"/>
    <cellStyle name="Currency 2 6 3 3" xfId="4909" xr:uid="{00000000-0005-0000-0000-0000F6040000}"/>
    <cellStyle name="Currency 2 6 3 4" xfId="3713" xr:uid="{00000000-0005-0000-0000-0000F7040000}"/>
    <cellStyle name="Currency 2 6 4" xfId="216" xr:uid="{00000000-0005-0000-0000-0000F8040000}"/>
    <cellStyle name="Currency 2 6 4 2" xfId="3483" xr:uid="{00000000-0005-0000-0000-0000F9040000}"/>
    <cellStyle name="Currency 2 6 4 2 2" xfId="4872" xr:uid="{00000000-0005-0000-0000-0000FA040000}"/>
    <cellStyle name="Currency 2 6 4 2 3" xfId="4741" xr:uid="{00000000-0005-0000-0000-0000FB040000}"/>
    <cellStyle name="Currency 2 6 4 3" xfId="3704" xr:uid="{00000000-0005-0000-0000-0000FC040000}"/>
    <cellStyle name="Currency 2 6 4 4" xfId="3805" xr:uid="{00000000-0005-0000-0000-0000FD040000}"/>
    <cellStyle name="Currency 2 6 5" xfId="217" xr:uid="{00000000-0005-0000-0000-0000FE040000}"/>
    <cellStyle name="Currency 2 6 5 2" xfId="3484" xr:uid="{00000000-0005-0000-0000-0000FF040000}"/>
    <cellStyle name="Currency 2 6 5 2 2" xfId="4704" xr:uid="{00000000-0005-0000-0000-000000050000}"/>
    <cellStyle name="Currency 2 6 5 2 3" xfId="3804" xr:uid="{00000000-0005-0000-0000-000001050000}"/>
    <cellStyle name="Currency 2 6 5 3" xfId="4650" xr:uid="{00000000-0005-0000-0000-000002050000}"/>
    <cellStyle name="Currency 2 6 5 4" xfId="4884" xr:uid="{00000000-0005-0000-0000-000003050000}"/>
    <cellStyle name="Currency 2 6 6" xfId="218" xr:uid="{00000000-0005-0000-0000-000004050000}"/>
    <cellStyle name="Currency 2 6 6 2" xfId="3485" xr:uid="{00000000-0005-0000-0000-000005050000}"/>
    <cellStyle name="Currency 2 6 6 2 2" xfId="4012" xr:uid="{00000000-0005-0000-0000-000006050000}"/>
    <cellStyle name="Currency 2 6 6 2 3" xfId="4751" xr:uid="{00000000-0005-0000-0000-000007050000}"/>
    <cellStyle name="Currency 2 6 6 3" xfId="3637" xr:uid="{00000000-0005-0000-0000-000008050000}"/>
    <cellStyle name="Currency 2 6 6 4" xfId="3727" xr:uid="{00000000-0005-0000-0000-000009050000}"/>
    <cellStyle name="Currency 2 6 7" xfId="219" xr:uid="{00000000-0005-0000-0000-00000A050000}"/>
    <cellStyle name="Currency 2 6 7 2" xfId="3486" xr:uid="{00000000-0005-0000-0000-00000B050000}"/>
    <cellStyle name="Currency 2 6 7 2 2" xfId="4736" xr:uid="{00000000-0005-0000-0000-00000C050000}"/>
    <cellStyle name="Currency 2 6 7 2 3" xfId="3808" xr:uid="{00000000-0005-0000-0000-00000D050000}"/>
    <cellStyle name="Currency 2 6 7 3" xfId="4874" xr:uid="{00000000-0005-0000-0000-00000E050000}"/>
    <cellStyle name="Currency 2 6 7 4" xfId="4665" xr:uid="{00000000-0005-0000-0000-00000F050000}"/>
    <cellStyle name="Currency 2 6 8" xfId="220" xr:uid="{00000000-0005-0000-0000-000010050000}"/>
    <cellStyle name="Currency 2 6 8 2" xfId="3487" xr:uid="{00000000-0005-0000-0000-000011050000}"/>
    <cellStyle name="Currency 2 6 8 2 2" xfId="4724" xr:uid="{00000000-0005-0000-0000-000012050000}"/>
    <cellStyle name="Currency 2 6 8 2 3" xfId="3771" xr:uid="{00000000-0005-0000-0000-000013050000}"/>
    <cellStyle name="Currency 2 6 8 3" xfId="4927" xr:uid="{00000000-0005-0000-0000-000014050000}"/>
    <cellStyle name="Currency 2 6 8 4" xfId="4715" xr:uid="{00000000-0005-0000-0000-000015050000}"/>
    <cellStyle name="Currency 2 6 9" xfId="221" xr:uid="{00000000-0005-0000-0000-000016050000}"/>
    <cellStyle name="Currency 2 6 9 2" xfId="3488" xr:uid="{00000000-0005-0000-0000-000017050000}"/>
    <cellStyle name="Currency 2 6 9 2 2" xfId="4879" xr:uid="{00000000-0005-0000-0000-000018050000}"/>
    <cellStyle name="Currency 2 6 9 2 3" xfId="3646" xr:uid="{00000000-0005-0000-0000-000019050000}"/>
    <cellStyle name="Currency 2 6 9 3" xfId="4659" xr:uid="{00000000-0005-0000-0000-00001A050000}"/>
    <cellStyle name="Currency 2 6 9 4" xfId="3798" xr:uid="{00000000-0005-0000-0000-00001B050000}"/>
    <cellStyle name="Currency 2 7" xfId="222" xr:uid="{00000000-0005-0000-0000-00001C050000}"/>
    <cellStyle name="Currency 2 7 10" xfId="223" xr:uid="{00000000-0005-0000-0000-00001D050000}"/>
    <cellStyle name="Currency 2 7 10 2" xfId="3490" xr:uid="{00000000-0005-0000-0000-00001E050000}"/>
    <cellStyle name="Currency 2 7 10 2 2" xfId="4689" xr:uid="{00000000-0005-0000-0000-00001F050000}"/>
    <cellStyle name="Currency 2 7 10 2 3" xfId="4896" xr:uid="{00000000-0005-0000-0000-000020050000}"/>
    <cellStyle name="Currency 2 7 10 3" xfId="4686" xr:uid="{00000000-0005-0000-0000-000021050000}"/>
    <cellStyle name="Currency 2 7 10 4" xfId="4825" xr:uid="{00000000-0005-0000-0000-000022050000}"/>
    <cellStyle name="Currency 2 7 11" xfId="3489" xr:uid="{00000000-0005-0000-0000-000023050000}"/>
    <cellStyle name="Currency 2 7 11 2" xfId="4753" xr:uid="{00000000-0005-0000-0000-000024050000}"/>
    <cellStyle name="Currency 2 7 11 3" xfId="4011" xr:uid="{00000000-0005-0000-0000-000025050000}"/>
    <cellStyle name="Currency 2 7 12" xfId="4010" xr:uid="{00000000-0005-0000-0000-000026050000}"/>
    <cellStyle name="Currency 2 7 13" xfId="3794" xr:uid="{00000000-0005-0000-0000-000027050000}"/>
    <cellStyle name="Currency 2 7 2" xfId="224" xr:uid="{00000000-0005-0000-0000-000028050000}"/>
    <cellStyle name="Currency 2 7 2 2" xfId="3491" xr:uid="{00000000-0005-0000-0000-000029050000}"/>
    <cellStyle name="Currency 2 7 2 2 2" xfId="3767" xr:uid="{00000000-0005-0000-0000-00002A050000}"/>
    <cellStyle name="Currency 2 7 2 2 3" xfId="4658" xr:uid="{00000000-0005-0000-0000-00002B050000}"/>
    <cellStyle name="Currency 2 7 2 3" xfId="4009" xr:uid="{00000000-0005-0000-0000-00002C050000}"/>
    <cellStyle name="Currency 2 7 2 4" xfId="4887" xr:uid="{00000000-0005-0000-0000-00002D050000}"/>
    <cellStyle name="Currency 2 7 3" xfId="225" xr:uid="{00000000-0005-0000-0000-00002E050000}"/>
    <cellStyle name="Currency 2 7 3 2" xfId="3492" xr:uid="{00000000-0005-0000-0000-00002F050000}"/>
    <cellStyle name="Currency 2 7 3 2 2" xfId="3766" xr:uid="{00000000-0005-0000-0000-000030050000}"/>
    <cellStyle name="Currency 2 7 3 2 3" xfId="3787" xr:uid="{00000000-0005-0000-0000-000031050000}"/>
    <cellStyle name="Currency 2 7 3 3" xfId="4008" xr:uid="{00000000-0005-0000-0000-000032050000}"/>
    <cellStyle name="Currency 2 7 3 4" xfId="4674" xr:uid="{00000000-0005-0000-0000-000033050000}"/>
    <cellStyle name="Currency 2 7 4" xfId="226" xr:uid="{00000000-0005-0000-0000-000034050000}"/>
    <cellStyle name="Currency 2 7 4 2" xfId="3493" xr:uid="{00000000-0005-0000-0000-000035050000}"/>
    <cellStyle name="Currency 2 7 4 2 2" xfId="4670" xr:uid="{00000000-0005-0000-0000-000036050000}"/>
    <cellStyle name="Currency 2 7 4 2 3" xfId="3793" xr:uid="{00000000-0005-0000-0000-000037050000}"/>
    <cellStyle name="Currency 2 7 4 3" xfId="4897" xr:uid="{00000000-0005-0000-0000-000038050000}"/>
    <cellStyle name="Currency 2 7 4 4" xfId="3786" xr:uid="{00000000-0005-0000-0000-000039050000}"/>
    <cellStyle name="Currency 2 7 5" xfId="227" xr:uid="{00000000-0005-0000-0000-00003A050000}"/>
    <cellStyle name="Currency 2 7 5 2" xfId="3494" xr:uid="{00000000-0005-0000-0000-00003B050000}"/>
    <cellStyle name="Currency 2 7 5 2 2" xfId="3797" xr:uid="{00000000-0005-0000-0000-00003C050000}"/>
    <cellStyle name="Currency 2 7 5 2 3" xfId="3756" xr:uid="{00000000-0005-0000-0000-00003D050000}"/>
    <cellStyle name="Currency 2 7 5 3" xfId="4822" xr:uid="{00000000-0005-0000-0000-00003E050000}"/>
    <cellStyle name="Currency 2 7 5 4" xfId="4841" xr:uid="{00000000-0005-0000-0000-00003F050000}"/>
    <cellStyle name="Currency 2 7 6" xfId="228" xr:uid="{00000000-0005-0000-0000-000040050000}"/>
    <cellStyle name="Currency 2 7 6 2" xfId="3495" xr:uid="{00000000-0005-0000-0000-000041050000}"/>
    <cellStyle name="Currency 2 7 6 2 2" xfId="4007" xr:uid="{00000000-0005-0000-0000-000042050000}"/>
    <cellStyle name="Currency 2 7 6 2 3" xfId="4818" xr:uid="{00000000-0005-0000-0000-000043050000}"/>
    <cellStyle name="Currency 2 7 6 3" xfId="3634" xr:uid="{00000000-0005-0000-0000-000044050000}"/>
    <cellStyle name="Currency 2 7 6 4" xfId="3776" xr:uid="{00000000-0005-0000-0000-000045050000}"/>
    <cellStyle name="Currency 2 7 7" xfId="229" xr:uid="{00000000-0005-0000-0000-000046050000}"/>
    <cellStyle name="Currency 2 7 7 2" xfId="3496" xr:uid="{00000000-0005-0000-0000-000047050000}"/>
    <cellStyle name="Currency 2 7 7 2 2" xfId="3705" xr:uid="{00000000-0005-0000-0000-000048050000}"/>
    <cellStyle name="Currency 2 7 7 2 3" xfId="3641" xr:uid="{00000000-0005-0000-0000-000049050000}"/>
    <cellStyle name="Currency 2 7 7 3" xfId="3743" xr:uid="{00000000-0005-0000-0000-00004A050000}"/>
    <cellStyle name="Currency 2 7 7 4" xfId="4720" xr:uid="{00000000-0005-0000-0000-00004B050000}"/>
    <cellStyle name="Currency 2 7 8" xfId="230" xr:uid="{00000000-0005-0000-0000-00004C050000}"/>
    <cellStyle name="Currency 2 7 8 2" xfId="3497" xr:uid="{00000000-0005-0000-0000-00004D050000}"/>
    <cellStyle name="Currency 2 7 8 2 2" xfId="3678" xr:uid="{00000000-0005-0000-0000-00004E050000}"/>
    <cellStyle name="Currency 2 7 8 2 3" xfId="3757" xr:uid="{00000000-0005-0000-0000-00004F050000}"/>
    <cellStyle name="Currency 2 7 8 3" xfId="3816" xr:uid="{00000000-0005-0000-0000-000050050000}"/>
    <cellStyle name="Currency 2 7 8 4" xfId="4678" xr:uid="{00000000-0005-0000-0000-000051050000}"/>
    <cellStyle name="Currency 2 7 9" xfId="231" xr:uid="{00000000-0005-0000-0000-000052050000}"/>
    <cellStyle name="Currency 2 7 9 2" xfId="3498" xr:uid="{00000000-0005-0000-0000-000053050000}"/>
    <cellStyle name="Currency 2 7 9 2 2" xfId="4654" xr:uid="{00000000-0005-0000-0000-000054050000}"/>
    <cellStyle name="Currency 2 7 9 2 3" xfId="4913" xr:uid="{00000000-0005-0000-0000-000055050000}"/>
    <cellStyle name="Currency 2 7 9 3" xfId="3785" xr:uid="{00000000-0005-0000-0000-000056050000}"/>
    <cellStyle name="Currency 2 7 9 4" xfId="4729" xr:uid="{00000000-0005-0000-0000-000057050000}"/>
    <cellStyle name="Currency 2 8" xfId="232" xr:uid="{00000000-0005-0000-0000-000058050000}"/>
    <cellStyle name="Currency 2 8 2" xfId="3499" xr:uid="{00000000-0005-0000-0000-000059050000}"/>
    <cellStyle name="Currency 2 8 2 2" xfId="4923" xr:uid="{00000000-0005-0000-0000-00005A050000}"/>
    <cellStyle name="Currency 2 8 2 3" xfId="3775" xr:uid="{00000000-0005-0000-0000-00005B050000}"/>
    <cellStyle name="Currency 2 8 3" xfId="3731" xr:uid="{00000000-0005-0000-0000-00005C050000}"/>
    <cellStyle name="Currency 2 8 4" xfId="4882" xr:uid="{00000000-0005-0000-0000-00005D050000}"/>
    <cellStyle name="Currency 2 9" xfId="233" xr:uid="{00000000-0005-0000-0000-00005E050000}"/>
    <cellStyle name="Currency 2 9 2" xfId="3500" xr:uid="{00000000-0005-0000-0000-00005F050000}"/>
    <cellStyle name="Currency 2 9 2 2" xfId="4737" xr:uid="{00000000-0005-0000-0000-000060050000}"/>
    <cellStyle name="Currency 2 9 2 3" xfId="3654" xr:uid="{00000000-0005-0000-0000-000061050000}"/>
    <cellStyle name="Currency 2 9 3" xfId="4721" xr:uid="{00000000-0005-0000-0000-000062050000}"/>
    <cellStyle name="Currency 2 9 4" xfId="3660" xr:uid="{00000000-0005-0000-0000-000063050000}"/>
    <cellStyle name="Currency 20" xfId="234" xr:uid="{00000000-0005-0000-0000-000064050000}"/>
    <cellStyle name="Currency 20 2" xfId="3175" xr:uid="{00000000-0005-0000-0000-000065050000}"/>
    <cellStyle name="Currency 20 2 2" xfId="3603" xr:uid="{00000000-0005-0000-0000-000066050000}"/>
    <cellStyle name="Currency 20 2 2 2" xfId="4006" xr:uid="{00000000-0005-0000-0000-000067050000}"/>
    <cellStyle name="Currency 20 2 2 3" xfId="4005" xr:uid="{00000000-0005-0000-0000-000068050000}"/>
    <cellStyle name="Currency 20 2 3" xfId="3755" xr:uid="{00000000-0005-0000-0000-000069050000}"/>
    <cellStyle name="Currency 20 2 4" xfId="3694" xr:uid="{00000000-0005-0000-0000-00006A050000}"/>
    <cellStyle name="Currency 20 3" xfId="3501" xr:uid="{00000000-0005-0000-0000-00006B050000}"/>
    <cellStyle name="Currency 20 3 2" xfId="3723" xr:uid="{00000000-0005-0000-0000-00006C050000}"/>
    <cellStyle name="Currency 20 3 3" xfId="3774" xr:uid="{00000000-0005-0000-0000-00006D050000}"/>
    <cellStyle name="Currency 20 4" xfId="4885" xr:uid="{00000000-0005-0000-0000-00006E050000}"/>
    <cellStyle name="Currency 20 5" xfId="4901" xr:uid="{00000000-0005-0000-0000-00006F050000}"/>
    <cellStyle name="Currency 21" xfId="3151" xr:uid="{00000000-0005-0000-0000-000070050000}"/>
    <cellStyle name="Currency 21 2" xfId="3177" xr:uid="{00000000-0005-0000-0000-000071050000}"/>
    <cellStyle name="Currency 21 2 2" xfId="3605" xr:uid="{00000000-0005-0000-0000-000072050000}"/>
    <cellStyle name="Currency 21 2 2 2" xfId="4761" xr:uid="{00000000-0005-0000-0000-000073050000}"/>
    <cellStyle name="Currency 21 2 2 3" xfId="4004" xr:uid="{00000000-0005-0000-0000-000074050000}"/>
    <cellStyle name="Currency 21 2 3" xfId="4663" xr:uid="{00000000-0005-0000-0000-000075050000}"/>
    <cellStyle name="Currency 21 2 4" xfId="3652" xr:uid="{00000000-0005-0000-0000-000076050000}"/>
    <cellStyle name="Currency 21 3" xfId="3178" xr:uid="{00000000-0005-0000-0000-000077050000}"/>
    <cellStyle name="Currency 21 3 2" xfId="3179" xr:uid="{00000000-0005-0000-0000-000078050000}"/>
    <cellStyle name="Currency 21 3 2 2" xfId="3607" xr:uid="{00000000-0005-0000-0000-000079050000}"/>
    <cellStyle name="Currency 21 3 2 2 2" xfId="3754" xr:uid="{00000000-0005-0000-0000-00007A050000}"/>
    <cellStyle name="Currency 21 3 2 2 3" xfId="4003" xr:uid="{00000000-0005-0000-0000-00007B050000}"/>
    <cellStyle name="Currency 21 3 2 3" xfId="4681" xr:uid="{00000000-0005-0000-0000-00007C050000}"/>
    <cellStyle name="Currency 21 3 2 4" xfId="3714" xr:uid="{00000000-0005-0000-0000-00007D050000}"/>
    <cellStyle name="Currency 21 3 3" xfId="3606" xr:uid="{00000000-0005-0000-0000-00007E050000}"/>
    <cellStyle name="Currency 21 3 3 2" xfId="4902" xr:uid="{00000000-0005-0000-0000-00007F050000}"/>
    <cellStyle name="Currency 21 3 3 3" xfId="4711" xr:uid="{00000000-0005-0000-0000-000080050000}"/>
    <cellStyle name="Currency 21 3 4" xfId="3657" xr:uid="{00000000-0005-0000-0000-000081050000}"/>
    <cellStyle name="Currency 21 3 5" xfId="4752" xr:uid="{00000000-0005-0000-0000-000082050000}"/>
    <cellStyle name="Currency 21 4" xfId="3176" xr:uid="{00000000-0005-0000-0000-000083050000}"/>
    <cellStyle name="Currency 21 4 2" xfId="3604" xr:uid="{00000000-0005-0000-0000-000084050000}"/>
    <cellStyle name="Currency 21 4 2 2" xfId="4728" xr:uid="{00000000-0005-0000-0000-000085050000}"/>
    <cellStyle name="Currency 21 4 2 3" xfId="4002" xr:uid="{00000000-0005-0000-0000-000086050000}"/>
    <cellStyle name="Currency 21 4 3" xfId="4870" xr:uid="{00000000-0005-0000-0000-000087050000}"/>
    <cellStyle name="Currency 21 4 4" xfId="3760" xr:uid="{00000000-0005-0000-0000-000088050000}"/>
    <cellStyle name="Currency 21 5" xfId="3581" xr:uid="{00000000-0005-0000-0000-000089050000}"/>
    <cellStyle name="Currency 21 5 2" xfId="3803" xr:uid="{00000000-0005-0000-0000-00008A050000}"/>
    <cellStyle name="Currency 21 5 3" xfId="3765" xr:uid="{00000000-0005-0000-0000-00008B050000}"/>
    <cellStyle name="Currency 21 6" xfId="3659" xr:uid="{00000000-0005-0000-0000-00008C050000}"/>
    <cellStyle name="Currency 21 7" xfId="4707" xr:uid="{00000000-0005-0000-0000-00008D050000}"/>
    <cellStyle name="Currency 22" xfId="3180" xr:uid="{00000000-0005-0000-0000-00008E050000}"/>
    <cellStyle name="Currency 22 2" xfId="3181" xr:uid="{00000000-0005-0000-0000-00008F050000}"/>
    <cellStyle name="Currency 22 2 2" xfId="3609" xr:uid="{00000000-0005-0000-0000-000090050000}"/>
    <cellStyle name="Currency 22 2 2 2" xfId="4673" xr:uid="{00000000-0005-0000-0000-000091050000}"/>
    <cellStyle name="Currency 22 2 2 3" xfId="3764" xr:uid="{00000000-0005-0000-0000-000092050000}"/>
    <cellStyle name="Currency 22 2 3" xfId="4775" xr:uid="{00000000-0005-0000-0000-000093050000}"/>
    <cellStyle name="Currency 22 2 4" xfId="4921" xr:uid="{00000000-0005-0000-0000-000094050000}"/>
    <cellStyle name="Currency 22 3" xfId="3608" xr:uid="{00000000-0005-0000-0000-000095050000}"/>
    <cellStyle name="Currency 22 3 2" xfId="3740" xr:uid="{00000000-0005-0000-0000-000096050000}"/>
    <cellStyle name="Currency 22 3 3" xfId="3671" xr:uid="{00000000-0005-0000-0000-000097050000}"/>
    <cellStyle name="Currency 22 4" xfId="4760" xr:uid="{00000000-0005-0000-0000-000098050000}"/>
    <cellStyle name="Currency 22 5" xfId="4817" xr:uid="{00000000-0005-0000-0000-000099050000}"/>
    <cellStyle name="Currency 23" xfId="3182" xr:uid="{00000000-0005-0000-0000-00009A050000}"/>
    <cellStyle name="Currency 23 2" xfId="3183" xr:uid="{00000000-0005-0000-0000-00009B050000}"/>
    <cellStyle name="Currency 23 2 2" xfId="3611" xr:uid="{00000000-0005-0000-0000-00009C050000}"/>
    <cellStyle name="Currency 23 2 2 2" xfId="4824" xr:uid="{00000000-0005-0000-0000-00009D050000}"/>
    <cellStyle name="Currency 23 2 2 3" xfId="4914" xr:uid="{00000000-0005-0000-0000-00009E050000}"/>
    <cellStyle name="Currency 23 2 3" xfId="4803" xr:uid="{00000000-0005-0000-0000-00009F050000}"/>
    <cellStyle name="Currency 23 2 4" xfId="3645" xr:uid="{00000000-0005-0000-0000-0000A0050000}"/>
    <cellStyle name="Currency 23 3" xfId="3184" xr:uid="{00000000-0005-0000-0000-0000A1050000}"/>
    <cellStyle name="Currency 23 3 2" xfId="3612" xr:uid="{00000000-0005-0000-0000-0000A2050000}"/>
    <cellStyle name="Currency 23 3 2 2" xfId="4782" xr:uid="{00000000-0005-0000-0000-0000A3050000}"/>
    <cellStyle name="Currency 23 3 2 3" xfId="4001" xr:uid="{00000000-0005-0000-0000-0000A4050000}"/>
    <cellStyle name="Currency 23 3 3" xfId="4000" xr:uid="{00000000-0005-0000-0000-0000A5050000}"/>
    <cellStyle name="Currency 23 3 4" xfId="4845" xr:uid="{00000000-0005-0000-0000-0000A6050000}"/>
    <cellStyle name="Currency 23 4" xfId="3610" xr:uid="{00000000-0005-0000-0000-0000A7050000}"/>
    <cellStyle name="Currency 23 4 2" xfId="4690" xr:uid="{00000000-0005-0000-0000-0000A8050000}"/>
    <cellStyle name="Currency 23 4 3" xfId="3763" xr:uid="{00000000-0005-0000-0000-0000A9050000}"/>
    <cellStyle name="Currency 23 5" xfId="4698" xr:uid="{00000000-0005-0000-0000-0000AA050000}"/>
    <cellStyle name="Currency 23 6" xfId="4876" xr:uid="{00000000-0005-0000-0000-0000AB050000}"/>
    <cellStyle name="Currency 24" xfId="3185" xr:uid="{00000000-0005-0000-0000-0000AC050000}"/>
    <cellStyle name="Currency 24 2" xfId="3186" xr:uid="{00000000-0005-0000-0000-0000AD050000}"/>
    <cellStyle name="Currency 24 2 2" xfId="3614" xr:uid="{00000000-0005-0000-0000-0000AE050000}"/>
    <cellStyle name="Currency 24 2 2 2" xfId="4730" xr:uid="{00000000-0005-0000-0000-0000AF050000}"/>
    <cellStyle name="Currency 24 2 2 3" xfId="3999" xr:uid="{00000000-0005-0000-0000-0000B0050000}"/>
    <cellStyle name="Currency 24 2 3" xfId="3655" xr:uid="{00000000-0005-0000-0000-0000B1050000}"/>
    <cellStyle name="Currency 24 2 4" xfId="4911" xr:uid="{00000000-0005-0000-0000-0000B2050000}"/>
    <cellStyle name="Currency 24 3" xfId="3613" xr:uid="{00000000-0005-0000-0000-0000B3050000}"/>
    <cellStyle name="Currency 24 3 2" xfId="3739" xr:uid="{00000000-0005-0000-0000-0000B4050000}"/>
    <cellStyle name="Currency 24 3 3" xfId="3998" xr:uid="{00000000-0005-0000-0000-0000B5050000}"/>
    <cellStyle name="Currency 24 4" xfId="3997" xr:uid="{00000000-0005-0000-0000-0000B6050000}"/>
    <cellStyle name="Currency 24 5" xfId="4906" xr:uid="{00000000-0005-0000-0000-0000B7050000}"/>
    <cellStyle name="Currency 25" xfId="3187" xr:uid="{00000000-0005-0000-0000-0000B8050000}"/>
    <cellStyle name="Currency 25 2" xfId="3188" xr:uid="{00000000-0005-0000-0000-0000B9050000}"/>
    <cellStyle name="Currency 25 2 2" xfId="3616" xr:uid="{00000000-0005-0000-0000-0000BA050000}"/>
    <cellStyle name="Currency 25 2 2 2" xfId="4854" xr:uid="{00000000-0005-0000-0000-0000BB050000}"/>
    <cellStyle name="Currency 25 2 2 3" xfId="3753" xr:uid="{00000000-0005-0000-0000-0000BC050000}"/>
    <cellStyle name="Currency 25 2 3" xfId="3738" xr:uid="{00000000-0005-0000-0000-0000BD050000}"/>
    <cellStyle name="Currency 25 2 4" xfId="4833" xr:uid="{00000000-0005-0000-0000-0000BE050000}"/>
    <cellStyle name="Currency 25 3" xfId="3615" xr:uid="{00000000-0005-0000-0000-0000BF050000}"/>
    <cellStyle name="Currency 25 3 2" xfId="3702" xr:uid="{00000000-0005-0000-0000-0000C0050000}"/>
    <cellStyle name="Currency 25 3 3" xfId="3752" xr:uid="{00000000-0005-0000-0000-0000C1050000}"/>
    <cellStyle name="Currency 25 4" xfId="3658" xr:uid="{00000000-0005-0000-0000-0000C2050000}"/>
    <cellStyle name="Currency 25 5" xfId="4699" xr:uid="{00000000-0005-0000-0000-0000C3050000}"/>
    <cellStyle name="Currency 26" xfId="3189" xr:uid="{00000000-0005-0000-0000-0000C4050000}"/>
    <cellStyle name="Currency 26 2" xfId="3617" xr:uid="{00000000-0005-0000-0000-0000C5050000}"/>
    <cellStyle name="Currency 26 2 2" xfId="4880" xr:uid="{00000000-0005-0000-0000-0000C6050000}"/>
    <cellStyle name="Currency 26 2 3" xfId="3996" xr:uid="{00000000-0005-0000-0000-0000C7050000}"/>
    <cellStyle name="Currency 26 3" xfId="4830" xr:uid="{00000000-0005-0000-0000-0000C8050000}"/>
    <cellStyle name="Currency 26 4" xfId="4723" xr:uid="{00000000-0005-0000-0000-0000C9050000}"/>
    <cellStyle name="Currency 27" xfId="2" xr:uid="{00000000-0005-0000-0000-0000CA050000}"/>
    <cellStyle name="Currency 27 2" xfId="3297" xr:uid="{00000000-0005-0000-0000-0000CB050000}"/>
    <cellStyle name="Currency 27 2 2" xfId="4716" xr:uid="{00000000-0005-0000-0000-0000CC050000}"/>
    <cellStyle name="Currency 27 2 3" xfId="3676" xr:uid="{00000000-0005-0000-0000-0000CD050000}"/>
    <cellStyle name="Currency 27 3" xfId="4853" xr:uid="{00000000-0005-0000-0000-0000CE050000}"/>
    <cellStyle name="Currency 27 4" xfId="3721" xr:uid="{00000000-0005-0000-0000-0000CF050000}"/>
    <cellStyle name="Currency 28" xfId="3792" xr:uid="{00000000-0005-0000-0000-0000D0050000}"/>
    <cellStyle name="Currency 29" xfId="3784" xr:uid="{00000000-0005-0000-0000-0000D1050000}"/>
    <cellStyle name="Currency 3" xfId="9" xr:uid="{00000000-0005-0000-0000-0000D2050000}"/>
    <cellStyle name="Currency 3 10" xfId="235" xr:uid="{00000000-0005-0000-0000-0000D3050000}"/>
    <cellStyle name="Currency 3 10 2" xfId="3502" xr:uid="{00000000-0005-0000-0000-0000D4050000}"/>
    <cellStyle name="Currency 3 10 2 2" xfId="4791" xr:uid="{00000000-0005-0000-0000-0000D5050000}"/>
    <cellStyle name="Currency 3 10 2 3" xfId="4835" xr:uid="{00000000-0005-0000-0000-0000D6050000}"/>
    <cellStyle name="Currency 3 10 3" xfId="4776" xr:uid="{00000000-0005-0000-0000-0000D7050000}"/>
    <cellStyle name="Currency 3 10 4" xfId="4839" xr:uid="{00000000-0005-0000-0000-0000D8050000}"/>
    <cellStyle name="Currency 3 11" xfId="236" xr:uid="{00000000-0005-0000-0000-0000D9050000}"/>
    <cellStyle name="Currency 3 11 2" xfId="3503" xr:uid="{00000000-0005-0000-0000-0000DA050000}"/>
    <cellStyle name="Currency 3 11 2 2" xfId="3995" xr:uid="{00000000-0005-0000-0000-0000DB050000}"/>
    <cellStyle name="Currency 3 11 2 3" xfId="3994" xr:uid="{00000000-0005-0000-0000-0000DC050000}"/>
    <cellStyle name="Currency 3 11 3" xfId="3669" xr:uid="{00000000-0005-0000-0000-0000DD050000}"/>
    <cellStyle name="Currency 3 11 4" xfId="3751" xr:uid="{00000000-0005-0000-0000-0000DE050000}"/>
    <cellStyle name="Currency 3 12" xfId="237" xr:uid="{00000000-0005-0000-0000-0000DF050000}"/>
    <cellStyle name="Currency 3 12 2" xfId="3504" xr:uid="{00000000-0005-0000-0000-0000E0050000}"/>
    <cellStyle name="Currency 3 12 2 2" xfId="3796" xr:uid="{00000000-0005-0000-0000-0000E1050000}"/>
    <cellStyle name="Currency 3 12 2 3" xfId="4905" xr:uid="{00000000-0005-0000-0000-0000E2050000}"/>
    <cellStyle name="Currency 3 13" xfId="3144" xr:uid="{00000000-0005-0000-0000-0000E3050000}"/>
    <cellStyle name="Currency 3 13 2" xfId="3577" xr:uid="{00000000-0005-0000-0000-0000E4050000}"/>
    <cellStyle name="Currency 3 13 2 2" xfId="4912" xr:uid="{00000000-0005-0000-0000-0000E5050000}"/>
    <cellStyle name="Currency 3 13 2 3" xfId="3746" xr:uid="{00000000-0005-0000-0000-0000E6050000}"/>
    <cellStyle name="Currency 3 13 3" xfId="3780" xr:uid="{00000000-0005-0000-0000-0000E7050000}"/>
    <cellStyle name="Currency 3 13 4" xfId="4757" xr:uid="{00000000-0005-0000-0000-0000E8050000}"/>
    <cellStyle name="Currency 3 2" xfId="238" xr:uid="{00000000-0005-0000-0000-0000E9050000}"/>
    <cellStyle name="Currency 3 2 2" xfId="239" xr:uid="{00000000-0005-0000-0000-0000EA050000}"/>
    <cellStyle name="Currency 3 2 2 2" xfId="3506" xr:uid="{00000000-0005-0000-0000-0000EB050000}"/>
    <cellStyle name="Currency 3 2 2 2 2" xfId="3781" xr:uid="{00000000-0005-0000-0000-0000EC050000}"/>
    <cellStyle name="Currency 3 2 2 2 3" xfId="4649" xr:uid="{00000000-0005-0000-0000-0000ED050000}"/>
    <cellStyle name="Currency 3 2 2 3" xfId="4739" xr:uid="{00000000-0005-0000-0000-0000EE050000}"/>
    <cellStyle name="Currency 3 2 2 4" xfId="4713" xr:uid="{00000000-0005-0000-0000-0000EF050000}"/>
    <cellStyle name="Currency 3 2 3" xfId="3145" xr:uid="{00000000-0005-0000-0000-0000F0050000}"/>
    <cellStyle name="Currency 3 2 3 2" xfId="3578" xr:uid="{00000000-0005-0000-0000-0000F1050000}"/>
    <cellStyle name="Currency 3 2 3 2 2" xfId="4889" xr:uid="{00000000-0005-0000-0000-0000F2050000}"/>
    <cellStyle name="Currency 3 2 3 2 3" xfId="3720" xr:uid="{00000000-0005-0000-0000-0000F3050000}"/>
    <cellStyle name="Currency 3 2 4" xfId="3505" xr:uid="{00000000-0005-0000-0000-0000F4050000}"/>
    <cellStyle name="Currency 3 2 4 2" xfId="3993" xr:uid="{00000000-0005-0000-0000-0000F5050000}"/>
    <cellStyle name="Currency 3 2 4 3" xfId="4768" xr:uid="{00000000-0005-0000-0000-0000F6050000}"/>
    <cellStyle name="Currency 3 2 5" xfId="4895" xr:uid="{00000000-0005-0000-0000-0000F7050000}"/>
    <cellStyle name="Currency 3 2 6" xfId="3992" xr:uid="{00000000-0005-0000-0000-0000F8050000}"/>
    <cellStyle name="Currency 3 3" xfId="240" xr:uid="{00000000-0005-0000-0000-0000F9050000}"/>
    <cellStyle name="Currency 3 3 2" xfId="241" xr:uid="{00000000-0005-0000-0000-0000FA050000}"/>
    <cellStyle name="Currency 3 3 2 2" xfId="242" xr:uid="{00000000-0005-0000-0000-0000FB050000}"/>
    <cellStyle name="Currency 3 3 2 2 2" xfId="3509" xr:uid="{00000000-0005-0000-0000-0000FC050000}"/>
    <cellStyle name="Currency 3 3 2 2 2 2" xfId="3991" xr:uid="{00000000-0005-0000-0000-0000FD050000}"/>
    <cellStyle name="Currency 3 3 2 2 2 3" xfId="4784" xr:uid="{00000000-0005-0000-0000-0000FE050000}"/>
    <cellStyle name="Currency 3 3 2 2 3" xfId="3724" xr:uid="{00000000-0005-0000-0000-0000FF050000}"/>
    <cellStyle name="Currency 3 3 2 2 4" xfId="3773" xr:uid="{00000000-0005-0000-0000-000000060000}"/>
    <cellStyle name="Currency 3 3 2 3" xfId="3508" xr:uid="{00000000-0005-0000-0000-000001060000}"/>
    <cellStyle name="Currency 3 3 2 3 2" xfId="4767" xr:uid="{00000000-0005-0000-0000-000002060000}"/>
    <cellStyle name="Currency 3 3 2 3 3" xfId="4804" xr:uid="{00000000-0005-0000-0000-000003060000}"/>
    <cellStyle name="Currency 3 3 2 4" xfId="4868" xr:uid="{00000000-0005-0000-0000-000004060000}"/>
    <cellStyle name="Currency 3 3 2 5" xfId="4920" xr:uid="{00000000-0005-0000-0000-000005060000}"/>
    <cellStyle name="Currency 3 3 3" xfId="243" xr:uid="{00000000-0005-0000-0000-000006060000}"/>
    <cellStyle name="Currency 3 3 3 2" xfId="3510" xr:uid="{00000000-0005-0000-0000-000007060000}"/>
    <cellStyle name="Currency 3 3 3 2 2" xfId="3737" xr:uid="{00000000-0005-0000-0000-000008060000}"/>
    <cellStyle name="Currency 3 3 3 2 3" xfId="4740" xr:uid="{00000000-0005-0000-0000-000009060000}"/>
    <cellStyle name="Currency 3 3 3 3" xfId="3719" xr:uid="{00000000-0005-0000-0000-00000A060000}"/>
    <cellStyle name="Currency 3 3 3 4" xfId="3663" xr:uid="{00000000-0005-0000-0000-00000B060000}"/>
    <cellStyle name="Currency 3 3 4" xfId="244" xr:uid="{00000000-0005-0000-0000-00000C060000}"/>
    <cellStyle name="Currency 3 3 4 2" xfId="3511" xr:uid="{00000000-0005-0000-0000-00000D060000}"/>
    <cellStyle name="Currency 3 3 4 2 2" xfId="3661" xr:uid="{00000000-0005-0000-0000-00000E060000}"/>
    <cellStyle name="Currency 3 3 4 2 3" xfId="3990" xr:uid="{00000000-0005-0000-0000-00000F060000}"/>
    <cellStyle name="Currency 3 3 4 3" xfId="3736" xr:uid="{00000000-0005-0000-0000-000010060000}"/>
    <cellStyle name="Currency 3 3 4 4" xfId="4688" xr:uid="{00000000-0005-0000-0000-000011060000}"/>
    <cellStyle name="Currency 3 3 5" xfId="245" xr:uid="{00000000-0005-0000-0000-000012060000}"/>
    <cellStyle name="Currency 3 3 5 2" xfId="3512" xr:uid="{00000000-0005-0000-0000-000013060000}"/>
    <cellStyle name="Currency 3 3 5 2 2" xfId="3651" xr:uid="{00000000-0005-0000-0000-000014060000}"/>
    <cellStyle name="Currency 3 3 5 2 3" xfId="3691" xr:uid="{00000000-0005-0000-0000-000015060000}"/>
    <cellStyle name="Currency 3 3 5 3" xfId="4867" xr:uid="{00000000-0005-0000-0000-000016060000}"/>
    <cellStyle name="Currency 3 3 5 4" xfId="3989" xr:uid="{00000000-0005-0000-0000-000017060000}"/>
    <cellStyle name="Currency 3 3 6" xfId="3157" xr:uid="{00000000-0005-0000-0000-000018060000}"/>
    <cellStyle name="Currency 3 3 6 2" xfId="3190" xr:uid="{00000000-0005-0000-0000-000019060000}"/>
    <cellStyle name="Currency 3 3 6 2 2" xfId="3618" xr:uid="{00000000-0005-0000-0000-00001A060000}"/>
    <cellStyle name="Currency 3 3 6 2 2 2" xfId="4712" xr:uid="{00000000-0005-0000-0000-00001B060000}"/>
    <cellStyle name="Currency 3 3 6 2 2 3" xfId="3770" xr:uid="{00000000-0005-0000-0000-00001C060000}"/>
    <cellStyle name="Currency 3 3 6 2 3" xfId="3667" xr:uid="{00000000-0005-0000-0000-00001D060000}"/>
    <cellStyle name="Currency 3 3 6 2 4" xfId="3707" xr:uid="{00000000-0005-0000-0000-00001E060000}"/>
    <cellStyle name="Currency 3 3 6 3" xfId="3587" xr:uid="{00000000-0005-0000-0000-00001F060000}"/>
    <cellStyle name="Currency 3 3 6 3 2" xfId="4655" xr:uid="{00000000-0005-0000-0000-000020060000}"/>
    <cellStyle name="Currency 3 3 6 3 3" xfId="4855" xr:uid="{00000000-0005-0000-0000-000021060000}"/>
    <cellStyle name="Currency 3 3 6 4" xfId="4691" xr:uid="{00000000-0005-0000-0000-000022060000}"/>
    <cellStyle name="Currency 3 3 6 5" xfId="3748" xr:uid="{00000000-0005-0000-0000-000023060000}"/>
    <cellStyle name="Currency 3 3 7" xfId="3507" xr:uid="{00000000-0005-0000-0000-000024060000}"/>
    <cellStyle name="Currency 3 3 7 2" xfId="4677" xr:uid="{00000000-0005-0000-0000-000025060000}"/>
    <cellStyle name="Currency 3 3 7 3" xfId="4908" xr:uid="{00000000-0005-0000-0000-000026060000}"/>
    <cellStyle name="Currency 3 3 8" xfId="4780" xr:uid="{00000000-0005-0000-0000-000027060000}"/>
    <cellStyle name="Currency 3 3 9" xfId="4710" xr:uid="{00000000-0005-0000-0000-000028060000}"/>
    <cellStyle name="Currency 3 4" xfId="246" xr:uid="{00000000-0005-0000-0000-000029060000}"/>
    <cellStyle name="Currency 3 4 2" xfId="247" xr:uid="{00000000-0005-0000-0000-00002A060000}"/>
    <cellStyle name="Currency 3 4 2 2" xfId="3514" xr:uid="{00000000-0005-0000-0000-00002B060000}"/>
    <cellStyle name="Currency 3 4 2 2 2" xfId="3988" xr:uid="{00000000-0005-0000-0000-00002C060000}"/>
    <cellStyle name="Currency 3 4 2 2 3" xfId="3690" xr:uid="{00000000-0005-0000-0000-00002D060000}"/>
    <cellStyle name="Currency 3 4 2 3" xfId="3987" xr:uid="{00000000-0005-0000-0000-00002E060000}"/>
    <cellStyle name="Currency 3 4 2 4" xfId="4866" xr:uid="{00000000-0005-0000-0000-00002F060000}"/>
    <cellStyle name="Currency 3 4 3" xfId="3513" xr:uid="{00000000-0005-0000-0000-000030060000}"/>
    <cellStyle name="Currency 3 4 3 2" xfId="3689" xr:uid="{00000000-0005-0000-0000-000031060000}"/>
    <cellStyle name="Currency 3 4 3 3" xfId="3986" xr:uid="{00000000-0005-0000-0000-000032060000}"/>
    <cellStyle name="Currency 3 5" xfId="248" xr:uid="{00000000-0005-0000-0000-000033060000}"/>
    <cellStyle name="Currency 3 5 2" xfId="3515" xr:uid="{00000000-0005-0000-0000-000034060000}"/>
    <cellStyle name="Currency 3 5 2 2" xfId="4800" xr:uid="{00000000-0005-0000-0000-000035060000}"/>
    <cellStyle name="Currency 3 5 2 3" xfId="3653" xr:uid="{00000000-0005-0000-0000-000036060000}"/>
    <cellStyle name="Currency 3 5 3" xfId="3762" xr:uid="{00000000-0005-0000-0000-000037060000}"/>
    <cellStyle name="Currency 3 5 4" xfId="3985" xr:uid="{00000000-0005-0000-0000-000038060000}"/>
    <cellStyle name="Currency 3 6" xfId="249" xr:uid="{00000000-0005-0000-0000-000039060000}"/>
    <cellStyle name="Currency 3 6 2" xfId="3516" xr:uid="{00000000-0005-0000-0000-00003A060000}"/>
    <cellStyle name="Currency 3 6 2 2" xfId="4865" xr:uid="{00000000-0005-0000-0000-00003B060000}"/>
    <cellStyle name="Currency 3 6 2 3" xfId="3718" xr:uid="{00000000-0005-0000-0000-00003C060000}"/>
    <cellStyle name="Currency 3 6 3" xfId="3984" xr:uid="{00000000-0005-0000-0000-00003D060000}"/>
    <cellStyle name="Currency 3 6 4" xfId="4918" xr:uid="{00000000-0005-0000-0000-00003E060000}"/>
    <cellStyle name="Currency 3 7" xfId="250" xr:uid="{00000000-0005-0000-0000-00003F060000}"/>
    <cellStyle name="Currency 3 7 2" xfId="3517" xr:uid="{00000000-0005-0000-0000-000040060000}"/>
    <cellStyle name="Currency 3 7 2 2" xfId="3735" xr:uid="{00000000-0005-0000-0000-000041060000}"/>
    <cellStyle name="Currency 3 7 2 3" xfId="4894" xr:uid="{00000000-0005-0000-0000-000042060000}"/>
    <cellStyle name="Currency 3 7 3" xfId="3772" xr:uid="{00000000-0005-0000-0000-000043060000}"/>
    <cellStyle name="Currency 3 7 4" xfId="3688" xr:uid="{00000000-0005-0000-0000-000044060000}"/>
    <cellStyle name="Currency 3 8" xfId="251" xr:uid="{00000000-0005-0000-0000-000045060000}"/>
    <cellStyle name="Currency 3 8 2" xfId="3518" xr:uid="{00000000-0005-0000-0000-000046060000}"/>
    <cellStyle name="Currency 3 8 2 2" xfId="4864" xr:uid="{00000000-0005-0000-0000-000047060000}"/>
    <cellStyle name="Currency 3 8 2 3" xfId="4792" xr:uid="{00000000-0005-0000-0000-000048060000}"/>
    <cellStyle name="Currency 3 8 3" xfId="4916" xr:uid="{00000000-0005-0000-0000-000049060000}"/>
    <cellStyle name="Currency 3 8 4" xfId="4693" xr:uid="{00000000-0005-0000-0000-00004A060000}"/>
    <cellStyle name="Currency 3 9" xfId="252" xr:uid="{00000000-0005-0000-0000-00004B060000}"/>
    <cellStyle name="Currency 3 9 2" xfId="3519" xr:uid="{00000000-0005-0000-0000-00004C060000}"/>
    <cellStyle name="Currency 3 9 2 2" xfId="3673" xr:uid="{00000000-0005-0000-0000-00004D060000}"/>
    <cellStyle name="Currency 3 9 2 3" xfId="4838" xr:uid="{00000000-0005-0000-0000-00004E060000}"/>
    <cellStyle name="Currency 3 9 3" xfId="3983" xr:uid="{00000000-0005-0000-0000-00004F060000}"/>
    <cellStyle name="Currency 3 9 4" xfId="4851" xr:uid="{00000000-0005-0000-0000-000050060000}"/>
    <cellStyle name="Currency 30" xfId="3717" xr:uid="{00000000-0005-0000-0000-000051060000}"/>
    <cellStyle name="Currency 31" xfId="4937" xr:uid="{00000000-0005-0000-0000-000052060000}"/>
    <cellStyle name="Currency 4" xfId="253" xr:uid="{00000000-0005-0000-0000-000053060000}"/>
    <cellStyle name="Currency 4 10" xfId="254" xr:uid="{00000000-0005-0000-0000-000054060000}"/>
    <cellStyle name="Currency 4 10 2" xfId="3520" xr:uid="{00000000-0005-0000-0000-000055060000}"/>
    <cellStyle name="Currency 4 10 2 2" xfId="4766" xr:uid="{00000000-0005-0000-0000-000056060000}"/>
    <cellStyle name="Currency 4 10 2 3" xfId="3982" xr:uid="{00000000-0005-0000-0000-000057060000}"/>
    <cellStyle name="Currency 4 10 3" xfId="3981" xr:uid="{00000000-0005-0000-0000-000058060000}"/>
    <cellStyle name="Currency 4 10 4" xfId="3980" xr:uid="{00000000-0005-0000-0000-000059060000}"/>
    <cellStyle name="Currency 4 11" xfId="255" xr:uid="{00000000-0005-0000-0000-00005A060000}"/>
    <cellStyle name="Currency 4 11 2" xfId="3521" xr:uid="{00000000-0005-0000-0000-00005B060000}"/>
    <cellStyle name="Currency 4 11 2 2" xfId="4733" xr:uid="{00000000-0005-0000-0000-00005C060000}"/>
    <cellStyle name="Currency 4 11 2 3" xfId="4893" xr:uid="{00000000-0005-0000-0000-00005D060000}"/>
    <cellStyle name="Currency 4 11 3" xfId="3662" xr:uid="{00000000-0005-0000-0000-00005E060000}"/>
    <cellStyle name="Currency 4 11 4" xfId="4903" xr:uid="{00000000-0005-0000-0000-00005F060000}"/>
    <cellStyle name="Currency 4 12" xfId="256" xr:uid="{00000000-0005-0000-0000-000060060000}"/>
    <cellStyle name="Currency 4 2" xfId="257" xr:uid="{00000000-0005-0000-0000-000061060000}"/>
    <cellStyle name="Currency 4 2 2" xfId="258" xr:uid="{00000000-0005-0000-0000-000062060000}"/>
    <cellStyle name="Currency 4 2 2 2" xfId="259" xr:uid="{00000000-0005-0000-0000-000063060000}"/>
    <cellStyle name="Currency 4 2 2 2 2" xfId="3524" xr:uid="{00000000-0005-0000-0000-000064060000}"/>
    <cellStyle name="Currency 4 2 2 2 2 2" xfId="4750" xr:uid="{00000000-0005-0000-0000-000065060000}"/>
    <cellStyle name="Currency 4 2 2 2 2 3" xfId="4778" xr:uid="{00000000-0005-0000-0000-000066060000}"/>
    <cellStyle name="Currency 4 2 2 2 3" xfId="3979" xr:uid="{00000000-0005-0000-0000-000067060000}"/>
    <cellStyle name="Currency 4 2 2 2 4" xfId="3978" xr:uid="{00000000-0005-0000-0000-000068060000}"/>
    <cellStyle name="Currency 4 2 2 3" xfId="3523" xr:uid="{00000000-0005-0000-0000-000069060000}"/>
    <cellStyle name="Currency 4 2 2 3 2" xfId="3977" xr:uid="{00000000-0005-0000-0000-00006A060000}"/>
    <cellStyle name="Currency 4 2 2 3 3" xfId="3976" xr:uid="{00000000-0005-0000-0000-00006B060000}"/>
    <cellStyle name="Currency 4 2 2 4" xfId="3975" xr:uid="{00000000-0005-0000-0000-00006C060000}"/>
    <cellStyle name="Currency 4 2 2 5" xfId="3769" xr:uid="{00000000-0005-0000-0000-00006D060000}"/>
    <cellStyle name="Currency 4 2 3" xfId="260" xr:uid="{00000000-0005-0000-0000-00006E060000}"/>
    <cellStyle name="Currency 4 2 3 2" xfId="3525" xr:uid="{00000000-0005-0000-0000-00006F060000}"/>
    <cellStyle name="Currency 4 2 3 2 2" xfId="4709" xr:uid="{00000000-0005-0000-0000-000070060000}"/>
    <cellStyle name="Currency 4 2 3 2 3" xfId="4726" xr:uid="{00000000-0005-0000-0000-000071060000}"/>
    <cellStyle name="Currency 4 2 3 3" xfId="3750" xr:uid="{00000000-0005-0000-0000-000072060000}"/>
    <cellStyle name="Currency 4 2 3 4" xfId="3974" xr:uid="{00000000-0005-0000-0000-000073060000}"/>
    <cellStyle name="Currency 4 2 4" xfId="261" xr:uid="{00000000-0005-0000-0000-000074060000}"/>
    <cellStyle name="Currency 4 2 4 2" xfId="3526" xr:uid="{00000000-0005-0000-0000-000075060000}"/>
    <cellStyle name="Currency 4 2 4 2 2" xfId="3973" xr:uid="{00000000-0005-0000-0000-000076060000}"/>
    <cellStyle name="Currency 4 2 4 2 3" xfId="3972" xr:uid="{00000000-0005-0000-0000-000077060000}"/>
    <cellStyle name="Currency 4 2 4 3" xfId="3687" xr:uid="{00000000-0005-0000-0000-000078060000}"/>
    <cellStyle name="Currency 4 2 4 4" xfId="3971" xr:uid="{00000000-0005-0000-0000-000079060000}"/>
    <cellStyle name="Currency 4 2 5" xfId="262" xr:uid="{00000000-0005-0000-0000-00007A060000}"/>
    <cellStyle name="Currency 4 2 5 2" xfId="3527" xr:uid="{00000000-0005-0000-0000-00007B060000}"/>
    <cellStyle name="Currency 4 2 5 2 2" xfId="4863" xr:uid="{00000000-0005-0000-0000-00007C060000}"/>
    <cellStyle name="Currency 4 2 5 2 3" xfId="3716" xr:uid="{00000000-0005-0000-0000-00007D060000}"/>
    <cellStyle name="Currency 4 2 5 3" xfId="3761" xr:uid="{00000000-0005-0000-0000-00007E060000}"/>
    <cellStyle name="Currency 4 2 5 4" xfId="3686" xr:uid="{00000000-0005-0000-0000-00007F060000}"/>
    <cellStyle name="Currency 4 2 6" xfId="3160" xr:uid="{00000000-0005-0000-0000-000080060000}"/>
    <cellStyle name="Currency 4 2 6 2" xfId="3191" xr:uid="{00000000-0005-0000-0000-000081060000}"/>
    <cellStyle name="Currency 4 2 6 2 2" xfId="3619" xr:uid="{00000000-0005-0000-0000-000082060000}"/>
    <cellStyle name="Currency 4 2 6 2 2 2" xfId="3970" xr:uid="{00000000-0005-0000-0000-000083060000}"/>
    <cellStyle name="Currency 4 2 6 2 2 3" xfId="3632" xr:uid="{00000000-0005-0000-0000-000084060000}"/>
    <cellStyle name="Currency 4 2 6 2 3" xfId="4907" xr:uid="{00000000-0005-0000-0000-000085060000}"/>
    <cellStyle name="Currency 4 2 6 2 4" xfId="4703" xr:uid="{00000000-0005-0000-0000-000086060000}"/>
    <cellStyle name="Currency 4 2 6 3" xfId="3590" xr:uid="{00000000-0005-0000-0000-000087060000}"/>
    <cellStyle name="Currency 4 2 6 3 2" xfId="4834" xr:uid="{00000000-0005-0000-0000-000088060000}"/>
    <cellStyle name="Currency 4 2 6 3 3" xfId="3969" xr:uid="{00000000-0005-0000-0000-000089060000}"/>
    <cellStyle name="Currency 4 2 6 4" xfId="4862" xr:uid="{00000000-0005-0000-0000-00008A060000}"/>
    <cellStyle name="Currency 4 2 6 5" xfId="4662" xr:uid="{00000000-0005-0000-0000-00008B060000}"/>
    <cellStyle name="Currency 4 2 7" xfId="3522" xr:uid="{00000000-0005-0000-0000-00008C060000}"/>
    <cellStyle name="Currency 4 2 7 2" xfId="4708" xr:uid="{00000000-0005-0000-0000-00008D060000}"/>
    <cellStyle name="Currency 4 2 7 3" xfId="3968" xr:uid="{00000000-0005-0000-0000-00008E060000}"/>
    <cellStyle name="Currency 4 2 8" xfId="3685" xr:uid="{00000000-0005-0000-0000-00008F060000}"/>
    <cellStyle name="Currency 4 2 9" xfId="4861" xr:uid="{00000000-0005-0000-0000-000090060000}"/>
    <cellStyle name="Currency 4 3" xfId="263" xr:uid="{00000000-0005-0000-0000-000091060000}"/>
    <cellStyle name="Currency 4 3 2" xfId="264" xr:uid="{00000000-0005-0000-0000-000092060000}"/>
    <cellStyle name="Currency 4 3 2 2" xfId="3528" xr:uid="{00000000-0005-0000-0000-000093060000}"/>
    <cellStyle name="Currency 4 3 2 2 2" xfId="3967" xr:uid="{00000000-0005-0000-0000-000094060000}"/>
    <cellStyle name="Currency 4 3 2 2 3" xfId="3966" xr:uid="{00000000-0005-0000-0000-000095060000}"/>
    <cellStyle name="Currency 4 3 2 3" xfId="3965" xr:uid="{00000000-0005-0000-0000-000096060000}"/>
    <cellStyle name="Currency 4 3 2 4" xfId="4910" xr:uid="{00000000-0005-0000-0000-000097060000}"/>
    <cellStyle name="Currency 4 4" xfId="265" xr:uid="{00000000-0005-0000-0000-000098060000}"/>
    <cellStyle name="Currency 4 4 2" xfId="3529" xr:uid="{00000000-0005-0000-0000-000099060000}"/>
    <cellStyle name="Currency 4 4 2 2" xfId="3684" xr:uid="{00000000-0005-0000-0000-00009A060000}"/>
    <cellStyle name="Currency 4 4 2 3" xfId="4860" xr:uid="{00000000-0005-0000-0000-00009B060000}"/>
    <cellStyle name="Currency 4 4 3" xfId="4756" xr:uid="{00000000-0005-0000-0000-00009C060000}"/>
    <cellStyle name="Currency 4 4 4" xfId="4816" xr:uid="{00000000-0005-0000-0000-00009D060000}"/>
    <cellStyle name="Currency 4 5" xfId="266" xr:uid="{00000000-0005-0000-0000-00009E060000}"/>
    <cellStyle name="Currency 4 5 2" xfId="3530" xr:uid="{00000000-0005-0000-0000-00009F060000}"/>
    <cellStyle name="Currency 4 5 2 2" xfId="4919" xr:uid="{00000000-0005-0000-0000-0000A0060000}"/>
    <cellStyle name="Currency 4 5 2 3" xfId="3964" xr:uid="{00000000-0005-0000-0000-0000A1060000}"/>
    <cellStyle name="Currency 4 5 3" xfId="3963" xr:uid="{00000000-0005-0000-0000-0000A2060000}"/>
    <cellStyle name="Currency 4 5 4" xfId="3962" xr:uid="{00000000-0005-0000-0000-0000A3060000}"/>
    <cellStyle name="Currency 4 6" xfId="267" xr:uid="{00000000-0005-0000-0000-0000A4060000}"/>
    <cellStyle name="Currency 4 6 2" xfId="3531" xr:uid="{00000000-0005-0000-0000-0000A5060000}"/>
    <cellStyle name="Currency 4 6 2 2" xfId="3961" xr:uid="{00000000-0005-0000-0000-0000A6060000}"/>
    <cellStyle name="Currency 4 6 2 3" xfId="4813" xr:uid="{00000000-0005-0000-0000-0000A7060000}"/>
    <cellStyle name="Currency 4 6 3" xfId="4727" xr:uid="{00000000-0005-0000-0000-0000A8060000}"/>
    <cellStyle name="Currency 4 6 4" xfId="4801" xr:uid="{00000000-0005-0000-0000-0000A9060000}"/>
    <cellStyle name="Currency 4 7" xfId="268" xr:uid="{00000000-0005-0000-0000-0000AA060000}"/>
    <cellStyle name="Currency 4 7 2" xfId="3532" xr:uid="{00000000-0005-0000-0000-0000AB060000}"/>
    <cellStyle name="Currency 4 7 2 2" xfId="3960" xr:uid="{00000000-0005-0000-0000-0000AC060000}"/>
    <cellStyle name="Currency 4 7 2 3" xfId="3959" xr:uid="{00000000-0005-0000-0000-0000AD060000}"/>
    <cellStyle name="Currency 4 7 3" xfId="3958" xr:uid="{00000000-0005-0000-0000-0000AE060000}"/>
    <cellStyle name="Currency 4 7 4" xfId="3957" xr:uid="{00000000-0005-0000-0000-0000AF060000}"/>
    <cellStyle name="Currency 4 8" xfId="269" xr:uid="{00000000-0005-0000-0000-0000B0060000}"/>
    <cellStyle name="Currency 4 8 2" xfId="3533" xr:uid="{00000000-0005-0000-0000-0000B1060000}"/>
    <cellStyle name="Currency 4 8 2 2" xfId="3956" xr:uid="{00000000-0005-0000-0000-0000B2060000}"/>
    <cellStyle name="Currency 4 8 2 3" xfId="3955" xr:uid="{00000000-0005-0000-0000-0000B3060000}"/>
    <cellStyle name="Currency 4 8 3" xfId="3954" xr:uid="{00000000-0005-0000-0000-0000B4060000}"/>
    <cellStyle name="Currency 4 8 4" xfId="3749" xr:uid="{00000000-0005-0000-0000-0000B5060000}"/>
    <cellStyle name="Currency 4 9" xfId="270" xr:uid="{00000000-0005-0000-0000-0000B6060000}"/>
    <cellStyle name="Currency 4 9 2" xfId="3534" xr:uid="{00000000-0005-0000-0000-0000B7060000}"/>
    <cellStyle name="Currency 4 9 2 2" xfId="3683" xr:uid="{00000000-0005-0000-0000-0000B8060000}"/>
    <cellStyle name="Currency 4 9 2 3" xfId="3953" xr:uid="{00000000-0005-0000-0000-0000B9060000}"/>
    <cellStyle name="Currency 4 9 3" xfId="3697" xr:uid="{00000000-0005-0000-0000-0000BA060000}"/>
    <cellStyle name="Currency 4 9 4" xfId="3666" xr:uid="{00000000-0005-0000-0000-0000BB060000}"/>
    <cellStyle name="Currency 5" xfId="271" xr:uid="{00000000-0005-0000-0000-0000BC060000}"/>
    <cellStyle name="Currency 5 10" xfId="272" xr:uid="{00000000-0005-0000-0000-0000BD060000}"/>
    <cellStyle name="Currency 5 10 2" xfId="3535" xr:uid="{00000000-0005-0000-0000-0000BE060000}"/>
    <cellStyle name="Currency 5 10 2 2" xfId="4717" xr:uid="{00000000-0005-0000-0000-0000BF060000}"/>
    <cellStyle name="Currency 5 10 2 3" xfId="3639" xr:uid="{00000000-0005-0000-0000-0000C0060000}"/>
    <cellStyle name="Currency 5 10 3" xfId="3952" xr:uid="{00000000-0005-0000-0000-0000C1060000}"/>
    <cellStyle name="Currency 5 10 4" xfId="3951" xr:uid="{00000000-0005-0000-0000-0000C2060000}"/>
    <cellStyle name="Currency 5 11" xfId="273" xr:uid="{00000000-0005-0000-0000-0000C3060000}"/>
    <cellStyle name="Currency 5 11 2" xfId="3536" xr:uid="{00000000-0005-0000-0000-0000C4060000}"/>
    <cellStyle name="Currency 5 11 2 2" xfId="3701" xr:uid="{00000000-0005-0000-0000-0000C5060000}"/>
    <cellStyle name="Currency 5 11 2 3" xfId="4759" xr:uid="{00000000-0005-0000-0000-0000C6060000}"/>
    <cellStyle name="Currency 5 11 3" xfId="3950" xr:uid="{00000000-0005-0000-0000-0000C7060000}"/>
    <cellStyle name="Currency 5 11 4" xfId="3949" xr:uid="{00000000-0005-0000-0000-0000C8060000}"/>
    <cellStyle name="Currency 5 12" xfId="274" xr:uid="{00000000-0005-0000-0000-0000C9060000}"/>
    <cellStyle name="Currency 5 12 2" xfId="3537" xr:uid="{00000000-0005-0000-0000-0000CA060000}"/>
    <cellStyle name="Currency 5 12 2 2" xfId="3948" xr:uid="{00000000-0005-0000-0000-0000CB060000}"/>
    <cellStyle name="Currency 5 12 2 3" xfId="3947" xr:uid="{00000000-0005-0000-0000-0000CC060000}"/>
    <cellStyle name="Currency 5 12 3" xfId="3946" xr:uid="{00000000-0005-0000-0000-0000CD060000}"/>
    <cellStyle name="Currency 5 12 4" xfId="3815" xr:uid="{00000000-0005-0000-0000-0000CE060000}"/>
    <cellStyle name="Currency 5 13" xfId="275" xr:uid="{00000000-0005-0000-0000-0000CF060000}"/>
    <cellStyle name="Currency 5 13 2" xfId="3538" xr:uid="{00000000-0005-0000-0000-0000D0060000}"/>
    <cellStyle name="Currency 5 13 2 2" xfId="3945" xr:uid="{00000000-0005-0000-0000-0000D1060000}"/>
    <cellStyle name="Currency 5 13 2 3" xfId="3944" xr:uid="{00000000-0005-0000-0000-0000D2060000}"/>
    <cellStyle name="Currency 5 13 3" xfId="3943" xr:uid="{00000000-0005-0000-0000-0000D3060000}"/>
    <cellStyle name="Currency 5 13 4" xfId="3942" xr:uid="{00000000-0005-0000-0000-0000D4060000}"/>
    <cellStyle name="Currency 5 14" xfId="276" xr:uid="{00000000-0005-0000-0000-0000D5060000}"/>
    <cellStyle name="Currency 5 14 2" xfId="277" xr:uid="{00000000-0005-0000-0000-0000D6060000}"/>
    <cellStyle name="Currency 5 14 3" xfId="3539" xr:uid="{00000000-0005-0000-0000-0000D7060000}"/>
    <cellStyle name="Currency 5 14 3 2" xfId="3941" xr:uid="{00000000-0005-0000-0000-0000D8060000}"/>
    <cellStyle name="Currency 5 14 3 3" xfId="4742" xr:uid="{00000000-0005-0000-0000-0000D9060000}"/>
    <cellStyle name="Currency 5 14 4" xfId="3940" xr:uid="{00000000-0005-0000-0000-0000DA060000}"/>
    <cellStyle name="Currency 5 14 5" xfId="3939" xr:uid="{00000000-0005-0000-0000-0000DB060000}"/>
    <cellStyle name="Currency 5 2" xfId="278" xr:uid="{00000000-0005-0000-0000-0000DC060000}"/>
    <cellStyle name="Currency 5 2 2" xfId="279" xr:uid="{00000000-0005-0000-0000-0000DD060000}"/>
    <cellStyle name="Currency 5 2 2 2" xfId="3540" xr:uid="{00000000-0005-0000-0000-0000DE060000}"/>
    <cellStyle name="Currency 5 2 2 2 2" xfId="3938" xr:uid="{00000000-0005-0000-0000-0000DF060000}"/>
    <cellStyle name="Currency 5 2 2 2 3" xfId="3937" xr:uid="{00000000-0005-0000-0000-0000E0060000}"/>
    <cellStyle name="Currency 5 2 2 3" xfId="3936" xr:uid="{00000000-0005-0000-0000-0000E1060000}"/>
    <cellStyle name="Currency 5 2 2 4" xfId="3935" xr:uid="{00000000-0005-0000-0000-0000E2060000}"/>
    <cellStyle name="Currency 5 3" xfId="280" xr:uid="{00000000-0005-0000-0000-0000E3060000}"/>
    <cellStyle name="Currency 5 3 2" xfId="3541" xr:uid="{00000000-0005-0000-0000-0000E4060000}"/>
    <cellStyle name="Currency 5 3 2 2" xfId="4772" xr:uid="{00000000-0005-0000-0000-0000E5060000}"/>
    <cellStyle name="Currency 5 3 2 3" xfId="4765" xr:uid="{00000000-0005-0000-0000-0000E6060000}"/>
    <cellStyle name="Currency 5 3 3" xfId="3715" xr:uid="{00000000-0005-0000-0000-0000E7060000}"/>
    <cellStyle name="Currency 5 3 4" xfId="3934" xr:uid="{00000000-0005-0000-0000-0000E8060000}"/>
    <cellStyle name="Currency 5 4" xfId="281" xr:uid="{00000000-0005-0000-0000-0000E9060000}"/>
    <cellStyle name="Currency 5 4 2" xfId="3542" xr:uid="{00000000-0005-0000-0000-0000EA060000}"/>
    <cellStyle name="Currency 5 4 2 2" xfId="3933" xr:uid="{00000000-0005-0000-0000-0000EB060000}"/>
    <cellStyle name="Currency 5 4 2 3" xfId="3932" xr:uid="{00000000-0005-0000-0000-0000EC060000}"/>
    <cellStyle name="Currency 5 4 3" xfId="3931" xr:uid="{00000000-0005-0000-0000-0000ED060000}"/>
    <cellStyle name="Currency 5 4 4" xfId="3930" xr:uid="{00000000-0005-0000-0000-0000EE060000}"/>
    <cellStyle name="Currency 5 5" xfId="282" xr:uid="{00000000-0005-0000-0000-0000EF060000}"/>
    <cellStyle name="Currency 5 5 2" xfId="3543" xr:uid="{00000000-0005-0000-0000-0000F0060000}"/>
    <cellStyle name="Currency 5 5 2 2" xfId="4685" xr:uid="{00000000-0005-0000-0000-0000F1060000}"/>
    <cellStyle name="Currency 5 5 2 3" xfId="3929" xr:uid="{00000000-0005-0000-0000-0000F2060000}"/>
    <cellStyle name="Currency 5 5 3" xfId="3734" xr:uid="{00000000-0005-0000-0000-0000F3060000}"/>
    <cellStyle name="Currency 5 5 4" xfId="3928" xr:uid="{00000000-0005-0000-0000-0000F4060000}"/>
    <cellStyle name="Currency 5 6" xfId="283" xr:uid="{00000000-0005-0000-0000-0000F5060000}"/>
    <cellStyle name="Currency 5 6 2" xfId="3544" xr:uid="{00000000-0005-0000-0000-0000F6060000}"/>
    <cellStyle name="Currency 5 6 2 2" xfId="3927" xr:uid="{00000000-0005-0000-0000-0000F7060000}"/>
    <cellStyle name="Currency 5 6 2 3" xfId="3733" xr:uid="{00000000-0005-0000-0000-0000F8060000}"/>
    <cellStyle name="Currency 5 6 3" xfId="4797" xr:uid="{00000000-0005-0000-0000-0000F9060000}"/>
    <cellStyle name="Currency 5 6 4" xfId="3710" xr:uid="{00000000-0005-0000-0000-0000FA060000}"/>
    <cellStyle name="Currency 5 7" xfId="284" xr:uid="{00000000-0005-0000-0000-0000FB060000}"/>
    <cellStyle name="Currency 5 7 2" xfId="3545" xr:uid="{00000000-0005-0000-0000-0000FC060000}"/>
    <cellStyle name="Currency 5 7 2 2" xfId="4883" xr:uid="{00000000-0005-0000-0000-0000FD060000}"/>
    <cellStyle name="Currency 5 7 2 3" xfId="3926" xr:uid="{00000000-0005-0000-0000-0000FE060000}"/>
    <cellStyle name="Currency 5 7 3" xfId="3925" xr:uid="{00000000-0005-0000-0000-0000FF060000}"/>
    <cellStyle name="Currency 5 7 4" xfId="3924" xr:uid="{00000000-0005-0000-0000-000000070000}"/>
    <cellStyle name="Currency 5 8" xfId="285" xr:uid="{00000000-0005-0000-0000-000001070000}"/>
    <cellStyle name="Currency 5 8 2" xfId="3546" xr:uid="{00000000-0005-0000-0000-000002070000}"/>
    <cellStyle name="Currency 5 8 2 2" xfId="4837" xr:uid="{00000000-0005-0000-0000-000003070000}"/>
    <cellStyle name="Currency 5 8 2 3" xfId="4683" xr:uid="{00000000-0005-0000-0000-000004070000}"/>
    <cellStyle name="Currency 5 8 3" xfId="3923" xr:uid="{00000000-0005-0000-0000-000005070000}"/>
    <cellStyle name="Currency 5 8 4" xfId="3922" xr:uid="{00000000-0005-0000-0000-000006070000}"/>
    <cellStyle name="Currency 5 9" xfId="286" xr:uid="{00000000-0005-0000-0000-000007070000}"/>
    <cellStyle name="Currency 5 9 2" xfId="3547" xr:uid="{00000000-0005-0000-0000-000008070000}"/>
    <cellStyle name="Currency 5 9 2 2" xfId="3921" xr:uid="{00000000-0005-0000-0000-000009070000}"/>
    <cellStyle name="Currency 5 9 2 3" xfId="3920" xr:uid="{00000000-0005-0000-0000-00000A070000}"/>
    <cellStyle name="Currency 5 9 3" xfId="3919" xr:uid="{00000000-0005-0000-0000-00000B070000}"/>
    <cellStyle name="Currency 5 9 4" xfId="3918" xr:uid="{00000000-0005-0000-0000-00000C070000}"/>
    <cellStyle name="Currency 53" xfId="287" xr:uid="{00000000-0005-0000-0000-00000D070000}"/>
    <cellStyle name="Currency 53 2" xfId="288" xr:uid="{00000000-0005-0000-0000-00000E070000}"/>
    <cellStyle name="Currency 53 2 2" xfId="3549" xr:uid="{00000000-0005-0000-0000-00000F070000}"/>
    <cellStyle name="Currency 53 2 2 2" xfId="3917" xr:uid="{00000000-0005-0000-0000-000010070000}"/>
    <cellStyle name="Currency 53 2 2 3" xfId="3916" xr:uid="{00000000-0005-0000-0000-000011070000}"/>
    <cellStyle name="Currency 53 2 3" xfId="3915" xr:uid="{00000000-0005-0000-0000-000012070000}"/>
    <cellStyle name="Currency 53 2 4" xfId="3914" xr:uid="{00000000-0005-0000-0000-000013070000}"/>
    <cellStyle name="Currency 53 3" xfId="3548" xr:uid="{00000000-0005-0000-0000-000014070000}"/>
    <cellStyle name="Currency 53 3 2" xfId="4808" xr:uid="{00000000-0005-0000-0000-000015070000}"/>
    <cellStyle name="Currency 53 3 3" xfId="3913" xr:uid="{00000000-0005-0000-0000-000016070000}"/>
    <cellStyle name="Currency 53 4" xfId="3912" xr:uid="{00000000-0005-0000-0000-000017070000}"/>
    <cellStyle name="Currency 53 5" xfId="3911" xr:uid="{00000000-0005-0000-0000-000018070000}"/>
    <cellStyle name="Currency 58" xfId="289" xr:uid="{00000000-0005-0000-0000-000019070000}"/>
    <cellStyle name="Currency 58 2" xfId="290" xr:uid="{00000000-0005-0000-0000-00001A070000}"/>
    <cellStyle name="Currency 58 2 2" xfId="3551" xr:uid="{00000000-0005-0000-0000-00001B070000}"/>
    <cellStyle name="Currency 58 2 2 2" xfId="3910" xr:uid="{00000000-0005-0000-0000-00001C070000}"/>
    <cellStyle name="Currency 58 2 2 3" xfId="3909" xr:uid="{00000000-0005-0000-0000-00001D070000}"/>
    <cellStyle name="Currency 58 2 3" xfId="3908" xr:uid="{00000000-0005-0000-0000-00001E070000}"/>
    <cellStyle name="Currency 58 2 4" xfId="4873" xr:uid="{00000000-0005-0000-0000-00001F070000}"/>
    <cellStyle name="Currency 58 3" xfId="3550" xr:uid="{00000000-0005-0000-0000-000020070000}"/>
    <cellStyle name="Currency 58 3 2" xfId="4859" xr:uid="{00000000-0005-0000-0000-000021070000}"/>
    <cellStyle name="Currency 58 3 3" xfId="3682" xr:uid="{00000000-0005-0000-0000-000022070000}"/>
    <cellStyle name="Currency 58 4" xfId="3907" xr:uid="{00000000-0005-0000-0000-000023070000}"/>
    <cellStyle name="Currency 58 5" xfId="3906" xr:uid="{00000000-0005-0000-0000-000024070000}"/>
    <cellStyle name="Currency 6" xfId="291" xr:uid="{00000000-0005-0000-0000-000025070000}"/>
    <cellStyle name="Currency 6 10" xfId="292" xr:uid="{00000000-0005-0000-0000-000026070000}"/>
    <cellStyle name="Currency 6 10 2" xfId="3552" xr:uid="{00000000-0005-0000-0000-000027070000}"/>
    <cellStyle name="Currency 6 10 2 2" xfId="3905" xr:uid="{00000000-0005-0000-0000-000028070000}"/>
    <cellStyle name="Currency 6 10 2 3" xfId="3904" xr:uid="{00000000-0005-0000-0000-000029070000}"/>
    <cellStyle name="Currency 6 10 3" xfId="4705" xr:uid="{00000000-0005-0000-0000-00002A070000}"/>
    <cellStyle name="Currency 6 10 4" xfId="3903" xr:uid="{00000000-0005-0000-0000-00002B070000}"/>
    <cellStyle name="Currency 6 11" xfId="293" xr:uid="{00000000-0005-0000-0000-00002C070000}"/>
    <cellStyle name="Currency 6 11 2" xfId="3553" xr:uid="{00000000-0005-0000-0000-00002D070000}"/>
    <cellStyle name="Currency 6 11 2 2" xfId="3902" xr:uid="{00000000-0005-0000-0000-00002E070000}"/>
    <cellStyle name="Currency 6 11 2 3" xfId="4891" xr:uid="{00000000-0005-0000-0000-00002F070000}"/>
    <cellStyle name="Currency 6 11 3" xfId="3901" xr:uid="{00000000-0005-0000-0000-000030070000}"/>
    <cellStyle name="Currency 6 11 4" xfId="3900" xr:uid="{00000000-0005-0000-0000-000031070000}"/>
    <cellStyle name="Currency 6 12" xfId="294" xr:uid="{00000000-0005-0000-0000-000032070000}"/>
    <cellStyle name="Currency 6 12 2" xfId="295" xr:uid="{00000000-0005-0000-0000-000033070000}"/>
    <cellStyle name="Currency 6 12 3" xfId="3554" xr:uid="{00000000-0005-0000-0000-000034070000}"/>
    <cellStyle name="Currency 6 12 3 2" xfId="4892" xr:uid="{00000000-0005-0000-0000-000035070000}"/>
    <cellStyle name="Currency 6 12 3 3" xfId="4764" xr:uid="{00000000-0005-0000-0000-000036070000}"/>
    <cellStyle name="Currency 6 12 4" xfId="4819" xr:uid="{00000000-0005-0000-0000-000037070000}"/>
    <cellStyle name="Currency 6 12 5" xfId="4904" xr:uid="{00000000-0005-0000-0000-000038070000}"/>
    <cellStyle name="Currency 6 2" xfId="296" xr:uid="{00000000-0005-0000-0000-000039070000}"/>
    <cellStyle name="Currency 6 2 2" xfId="297" xr:uid="{00000000-0005-0000-0000-00003A070000}"/>
    <cellStyle name="Currency 6 2 2 2" xfId="3555" xr:uid="{00000000-0005-0000-0000-00003B070000}"/>
    <cellStyle name="Currency 6 2 2 2 2" xfId="3899" xr:uid="{00000000-0005-0000-0000-00003C070000}"/>
    <cellStyle name="Currency 6 2 2 2 3" xfId="3898" xr:uid="{00000000-0005-0000-0000-00003D070000}"/>
    <cellStyle name="Currency 6 2 2 3" xfId="3897" xr:uid="{00000000-0005-0000-0000-00003E070000}"/>
    <cellStyle name="Currency 6 2 2 4" xfId="3681" xr:uid="{00000000-0005-0000-0000-00003F070000}"/>
    <cellStyle name="Currency 6 3" xfId="298" xr:uid="{00000000-0005-0000-0000-000040070000}"/>
    <cellStyle name="Currency 6 3 2" xfId="3556" xr:uid="{00000000-0005-0000-0000-000041070000}"/>
    <cellStyle name="Currency 6 3 2 2" xfId="3896" xr:uid="{00000000-0005-0000-0000-000042070000}"/>
    <cellStyle name="Currency 6 3 2 3" xfId="3895" xr:uid="{00000000-0005-0000-0000-000043070000}"/>
    <cellStyle name="Currency 6 3 3" xfId="3894" xr:uid="{00000000-0005-0000-0000-000044070000}"/>
    <cellStyle name="Currency 6 3 4" xfId="3893" xr:uid="{00000000-0005-0000-0000-000045070000}"/>
    <cellStyle name="Currency 6 4" xfId="299" xr:uid="{00000000-0005-0000-0000-000046070000}"/>
    <cellStyle name="Currency 6 4 2" xfId="3557" xr:uid="{00000000-0005-0000-0000-000047070000}"/>
    <cellStyle name="Currency 6 4 2 2" xfId="3892" xr:uid="{00000000-0005-0000-0000-000048070000}"/>
    <cellStyle name="Currency 6 4 2 3" xfId="3891" xr:uid="{00000000-0005-0000-0000-000049070000}"/>
    <cellStyle name="Currency 6 4 3" xfId="3890" xr:uid="{00000000-0005-0000-0000-00004A070000}"/>
    <cellStyle name="Currency 6 4 4" xfId="3889" xr:uid="{00000000-0005-0000-0000-00004B070000}"/>
    <cellStyle name="Currency 6 5" xfId="300" xr:uid="{00000000-0005-0000-0000-00004C070000}"/>
    <cellStyle name="Currency 6 5 2" xfId="3558" xr:uid="{00000000-0005-0000-0000-00004D070000}"/>
    <cellStyle name="Currency 6 5 2 2" xfId="3888" xr:uid="{00000000-0005-0000-0000-00004E070000}"/>
    <cellStyle name="Currency 6 5 2 3" xfId="3887" xr:uid="{00000000-0005-0000-0000-00004F070000}"/>
    <cellStyle name="Currency 6 5 3" xfId="3886" xr:uid="{00000000-0005-0000-0000-000050070000}"/>
    <cellStyle name="Currency 6 5 4" xfId="3885" xr:uid="{00000000-0005-0000-0000-000051070000}"/>
    <cellStyle name="Currency 6 6" xfId="301" xr:uid="{00000000-0005-0000-0000-000052070000}"/>
    <cellStyle name="Currency 6 6 2" xfId="3559" xr:uid="{00000000-0005-0000-0000-000053070000}"/>
    <cellStyle name="Currency 6 6 2 2" xfId="3729" xr:uid="{00000000-0005-0000-0000-000054070000}"/>
    <cellStyle name="Currency 6 6 2 3" xfId="3884" xr:uid="{00000000-0005-0000-0000-000055070000}"/>
    <cellStyle name="Currency 6 6 3" xfId="3883" xr:uid="{00000000-0005-0000-0000-000056070000}"/>
    <cellStyle name="Currency 6 6 4" xfId="3882" xr:uid="{00000000-0005-0000-0000-000057070000}"/>
    <cellStyle name="Currency 6 7" xfId="302" xr:uid="{00000000-0005-0000-0000-000058070000}"/>
    <cellStyle name="Currency 6 7 2" xfId="3560" xr:uid="{00000000-0005-0000-0000-000059070000}"/>
    <cellStyle name="Currency 6 7 2 2" xfId="3881" xr:uid="{00000000-0005-0000-0000-00005A070000}"/>
    <cellStyle name="Currency 6 7 2 3" xfId="3880" xr:uid="{00000000-0005-0000-0000-00005B070000}"/>
    <cellStyle name="Currency 6 7 3" xfId="3879" xr:uid="{00000000-0005-0000-0000-00005C070000}"/>
    <cellStyle name="Currency 6 7 4" xfId="3878" xr:uid="{00000000-0005-0000-0000-00005D070000}"/>
    <cellStyle name="Currency 6 8" xfId="303" xr:uid="{00000000-0005-0000-0000-00005E070000}"/>
    <cellStyle name="Currency 6 8 2" xfId="3561" xr:uid="{00000000-0005-0000-0000-00005F070000}"/>
    <cellStyle name="Currency 6 8 2 2" xfId="3877" xr:uid="{00000000-0005-0000-0000-000060070000}"/>
    <cellStyle name="Currency 6 8 2 3" xfId="3876" xr:uid="{00000000-0005-0000-0000-000061070000}"/>
    <cellStyle name="Currency 6 8 3" xfId="3875" xr:uid="{00000000-0005-0000-0000-000062070000}"/>
    <cellStyle name="Currency 6 8 4" xfId="3874" xr:uid="{00000000-0005-0000-0000-000063070000}"/>
    <cellStyle name="Currency 6 9" xfId="304" xr:uid="{00000000-0005-0000-0000-000064070000}"/>
    <cellStyle name="Currency 6 9 2" xfId="3562" xr:uid="{00000000-0005-0000-0000-000065070000}"/>
    <cellStyle name="Currency 6 9 2 2" xfId="4749" xr:uid="{00000000-0005-0000-0000-000066070000}"/>
    <cellStyle name="Currency 6 9 2 3" xfId="3873" xr:uid="{00000000-0005-0000-0000-000067070000}"/>
    <cellStyle name="Currency 6 9 3" xfId="3872" xr:uid="{00000000-0005-0000-0000-000068070000}"/>
    <cellStyle name="Currency 6 9 4" xfId="3871" xr:uid="{00000000-0005-0000-0000-000069070000}"/>
    <cellStyle name="Currency 7" xfId="305" xr:uid="{00000000-0005-0000-0000-00006A070000}"/>
    <cellStyle name="Currency 7 2" xfId="306" xr:uid="{00000000-0005-0000-0000-00006B070000}"/>
    <cellStyle name="Currency 7 3" xfId="307" xr:uid="{00000000-0005-0000-0000-00006C070000}"/>
    <cellStyle name="Currency 7 3 2" xfId="3563" xr:uid="{00000000-0005-0000-0000-00006D070000}"/>
    <cellStyle name="Currency 7 3 2 2" xfId="4858" xr:uid="{00000000-0005-0000-0000-00006E070000}"/>
    <cellStyle name="Currency 7 3 2 3" xfId="3870" xr:uid="{00000000-0005-0000-0000-00006F070000}"/>
    <cellStyle name="Currency 7 3 3" xfId="3869" xr:uid="{00000000-0005-0000-0000-000070070000}"/>
    <cellStyle name="Currency 7 3 4" xfId="3680" xr:uid="{00000000-0005-0000-0000-000071070000}"/>
    <cellStyle name="Currency 8" xfId="308" xr:uid="{00000000-0005-0000-0000-000072070000}"/>
    <cellStyle name="Currency 8 10" xfId="4857" xr:uid="{00000000-0005-0000-0000-000073070000}"/>
    <cellStyle name="Currency 8 2" xfId="309" xr:uid="{00000000-0005-0000-0000-000074070000}"/>
    <cellStyle name="Currency 8 2 2" xfId="310" xr:uid="{00000000-0005-0000-0000-000075070000}"/>
    <cellStyle name="Currency 8 2 2 2" xfId="3566" xr:uid="{00000000-0005-0000-0000-000076070000}"/>
    <cellStyle name="Currency 8 2 2 2 2" xfId="4671" xr:uid="{00000000-0005-0000-0000-000077070000}"/>
    <cellStyle name="Currency 8 2 2 2 3" xfId="4788" xr:uid="{00000000-0005-0000-0000-000078070000}"/>
    <cellStyle name="Currency 8 2 2 3" xfId="4787" xr:uid="{00000000-0005-0000-0000-000079070000}"/>
    <cellStyle name="Currency 8 2 2 4" xfId="3868" xr:uid="{00000000-0005-0000-0000-00007A070000}"/>
    <cellStyle name="Currency 8 2 3" xfId="3565" xr:uid="{00000000-0005-0000-0000-00007B070000}"/>
    <cellStyle name="Currency 8 2 3 2" xfId="3867" xr:uid="{00000000-0005-0000-0000-00007C070000}"/>
    <cellStyle name="Currency 8 2 3 3" xfId="3866" xr:uid="{00000000-0005-0000-0000-00007D070000}"/>
    <cellStyle name="Currency 8 2 4" xfId="3865" xr:uid="{00000000-0005-0000-0000-00007E070000}"/>
    <cellStyle name="Currency 8 2 5" xfId="3864" xr:uid="{00000000-0005-0000-0000-00007F070000}"/>
    <cellStyle name="Currency 8 3" xfId="311" xr:uid="{00000000-0005-0000-0000-000080070000}"/>
    <cellStyle name="Currency 8 3 2" xfId="3567" xr:uid="{00000000-0005-0000-0000-000081070000}"/>
    <cellStyle name="Currency 8 3 2 2" xfId="3863" xr:uid="{00000000-0005-0000-0000-000082070000}"/>
    <cellStyle name="Currency 8 3 2 3" xfId="3862" xr:uid="{00000000-0005-0000-0000-000083070000}"/>
    <cellStyle name="Currency 8 3 3" xfId="3861" xr:uid="{00000000-0005-0000-0000-000084070000}"/>
    <cellStyle name="Currency 8 3 4" xfId="3860" xr:uid="{00000000-0005-0000-0000-000085070000}"/>
    <cellStyle name="Currency 8 4" xfId="312" xr:uid="{00000000-0005-0000-0000-000086070000}"/>
    <cellStyle name="Currency 8 4 2" xfId="3568" xr:uid="{00000000-0005-0000-0000-000087070000}"/>
    <cellStyle name="Currency 8 4 2 2" xfId="3859" xr:uid="{00000000-0005-0000-0000-000088070000}"/>
    <cellStyle name="Currency 8 4 2 3" xfId="3858" xr:uid="{00000000-0005-0000-0000-000089070000}"/>
    <cellStyle name="Currency 8 4 3" xfId="3857" xr:uid="{00000000-0005-0000-0000-00008A070000}"/>
    <cellStyle name="Currency 8 4 4" xfId="3856" xr:uid="{00000000-0005-0000-0000-00008B070000}"/>
    <cellStyle name="Currency 8 5" xfId="313" xr:uid="{00000000-0005-0000-0000-00008C070000}"/>
    <cellStyle name="Currency 8 5 2" xfId="3569" xr:uid="{00000000-0005-0000-0000-00008D070000}"/>
    <cellStyle name="Currency 8 5 2 2" xfId="3855" xr:uid="{00000000-0005-0000-0000-00008E070000}"/>
    <cellStyle name="Currency 8 5 2 3" xfId="3854" xr:uid="{00000000-0005-0000-0000-00008F070000}"/>
    <cellStyle name="Currency 8 5 3" xfId="3853" xr:uid="{00000000-0005-0000-0000-000090070000}"/>
    <cellStyle name="Currency 8 5 4" xfId="3852" xr:uid="{00000000-0005-0000-0000-000091070000}"/>
    <cellStyle name="Currency 8 6" xfId="314" xr:uid="{00000000-0005-0000-0000-000092070000}"/>
    <cellStyle name="Currency 8 6 2" xfId="3570" xr:uid="{00000000-0005-0000-0000-000093070000}"/>
    <cellStyle name="Currency 8 6 2 2" xfId="3851" xr:uid="{00000000-0005-0000-0000-000094070000}"/>
    <cellStyle name="Currency 8 6 2 3" xfId="3850" xr:uid="{00000000-0005-0000-0000-000095070000}"/>
    <cellStyle name="Currency 8 6 3" xfId="3849" xr:uid="{00000000-0005-0000-0000-000096070000}"/>
    <cellStyle name="Currency 8 6 4" xfId="3848" xr:uid="{00000000-0005-0000-0000-000097070000}"/>
    <cellStyle name="Currency 8 7" xfId="3167" xr:uid="{00000000-0005-0000-0000-000098070000}"/>
    <cellStyle name="Currency 8 7 2" xfId="3192" xr:uid="{00000000-0005-0000-0000-000099070000}"/>
    <cellStyle name="Currency 8 7 2 2" xfId="3620" xr:uid="{00000000-0005-0000-0000-00009A070000}"/>
    <cellStyle name="Currency 8 7 2 2 2" xfId="3847" xr:uid="{00000000-0005-0000-0000-00009B070000}"/>
    <cellStyle name="Currency 8 7 2 2 3" xfId="3846" xr:uid="{00000000-0005-0000-0000-00009C070000}"/>
    <cellStyle name="Currency 8 7 2 3" xfId="3845" xr:uid="{00000000-0005-0000-0000-00009D070000}"/>
    <cellStyle name="Currency 8 7 2 4" xfId="3844" xr:uid="{00000000-0005-0000-0000-00009E070000}"/>
    <cellStyle name="Currency 8 7 3" xfId="3597" xr:uid="{00000000-0005-0000-0000-00009F070000}"/>
    <cellStyle name="Currency 8 7 3 2" xfId="3843" xr:uid="{00000000-0005-0000-0000-0000A0070000}"/>
    <cellStyle name="Currency 8 7 3 3" xfId="4746" xr:uid="{00000000-0005-0000-0000-0000A1070000}"/>
    <cellStyle name="Currency 8 7 4" xfId="3842" xr:uid="{00000000-0005-0000-0000-0000A2070000}"/>
    <cellStyle name="Currency 8 7 5" xfId="3841" xr:uid="{00000000-0005-0000-0000-0000A3070000}"/>
    <cellStyle name="Currency 8 8" xfId="3564" xr:uid="{00000000-0005-0000-0000-0000A4070000}"/>
    <cellStyle name="Currency 8 8 2" xfId="3840" xr:uid="{00000000-0005-0000-0000-0000A5070000}"/>
    <cellStyle name="Currency 8 8 3" xfId="3839" xr:uid="{00000000-0005-0000-0000-0000A6070000}"/>
    <cellStyle name="Currency 8 9" xfId="3838" xr:uid="{00000000-0005-0000-0000-0000A7070000}"/>
    <cellStyle name="Currency 9" xfId="315" xr:uid="{00000000-0005-0000-0000-0000A8070000}"/>
    <cellStyle name="Currency 9 2" xfId="316" xr:uid="{00000000-0005-0000-0000-0000A9070000}"/>
    <cellStyle name="Currency 9 2 2" xfId="3572" xr:uid="{00000000-0005-0000-0000-0000AA070000}"/>
    <cellStyle name="Currency 9 2 2 2" xfId="3837" xr:uid="{00000000-0005-0000-0000-0000AB070000}"/>
    <cellStyle name="Currency 9 2 2 3" xfId="3836" xr:uid="{00000000-0005-0000-0000-0000AC070000}"/>
    <cellStyle name="Currency 9 2 3" xfId="3835" xr:uid="{00000000-0005-0000-0000-0000AD070000}"/>
    <cellStyle name="Currency 9 2 4" xfId="4848" xr:uid="{00000000-0005-0000-0000-0000AE070000}"/>
    <cellStyle name="Currency 9 3" xfId="317" xr:uid="{00000000-0005-0000-0000-0000AF070000}"/>
    <cellStyle name="Currency 9 3 2" xfId="3573" xr:uid="{00000000-0005-0000-0000-0000B0070000}"/>
    <cellStyle name="Currency 9 3 2 2" xfId="3834" xr:uid="{00000000-0005-0000-0000-0000B1070000}"/>
    <cellStyle name="Currency 9 3 2 3" xfId="3833" xr:uid="{00000000-0005-0000-0000-0000B2070000}"/>
    <cellStyle name="Currency 9 3 3" xfId="3832" xr:uid="{00000000-0005-0000-0000-0000B3070000}"/>
    <cellStyle name="Currency 9 3 4" xfId="3831" xr:uid="{00000000-0005-0000-0000-0000B4070000}"/>
    <cellStyle name="Currency 9 4" xfId="318" xr:uid="{00000000-0005-0000-0000-0000B5070000}"/>
    <cellStyle name="Currency 9 4 2" xfId="319" xr:uid="{00000000-0005-0000-0000-0000B6070000}"/>
    <cellStyle name="Currency 9 4 2 2" xfId="3575" xr:uid="{00000000-0005-0000-0000-0000B7070000}"/>
    <cellStyle name="Currency 9 4 2 2 2" xfId="3830" xr:uid="{00000000-0005-0000-0000-0000B8070000}"/>
    <cellStyle name="Currency 9 4 2 2 3" xfId="3829" xr:uid="{00000000-0005-0000-0000-0000B9070000}"/>
    <cellStyle name="Currency 9 4 2 3" xfId="3828" xr:uid="{00000000-0005-0000-0000-0000BA070000}"/>
    <cellStyle name="Currency 9 4 2 4" xfId="3827" xr:uid="{00000000-0005-0000-0000-0000BB070000}"/>
    <cellStyle name="Currency 9 4 3" xfId="3574" xr:uid="{00000000-0005-0000-0000-0000BC070000}"/>
    <cellStyle name="Currency 9 4 3 2" xfId="3826" xr:uid="{00000000-0005-0000-0000-0000BD070000}"/>
    <cellStyle name="Currency 9 4 3 3" xfId="3825" xr:uid="{00000000-0005-0000-0000-0000BE070000}"/>
    <cellStyle name="Currency 9 4 4" xfId="4781" xr:uid="{00000000-0005-0000-0000-0000BF070000}"/>
    <cellStyle name="Currency 9 4 5" xfId="3824" xr:uid="{00000000-0005-0000-0000-0000C0070000}"/>
    <cellStyle name="Currency 9 5" xfId="3571" xr:uid="{00000000-0005-0000-0000-0000C1070000}"/>
    <cellStyle name="Currency 9 5 2" xfId="3823" xr:uid="{00000000-0005-0000-0000-0000C2070000}"/>
    <cellStyle name="Currency 9 5 3" xfId="3822" xr:uid="{00000000-0005-0000-0000-0000C3070000}"/>
    <cellStyle name="Currency 9 6" xfId="3821" xr:uid="{00000000-0005-0000-0000-0000C4070000}"/>
    <cellStyle name="Currency 9 7" xfId="3820" xr:uid="{00000000-0005-0000-0000-0000C5070000}"/>
    <cellStyle name="Euro" xfId="320" xr:uid="{00000000-0005-0000-0000-0000C6070000}"/>
    <cellStyle name="Followed Hyperlink" xfId="3259" builtinId="9" hidden="1"/>
    <cellStyle name="Followed Hyperlink" xfId="3261" builtinId="9" hidden="1"/>
    <cellStyle name="Followed Hyperlink" xfId="3263" builtinId="9" hidden="1"/>
    <cellStyle name="Followed Hyperlink" xfId="3265" builtinId="9" hidden="1"/>
    <cellStyle name="Followed Hyperlink" xfId="3267" builtinId="9" hidden="1"/>
    <cellStyle name="Followed Hyperlink" xfId="3269" builtinId="9" hidden="1"/>
    <cellStyle name="Followed Hyperlink" xfId="3271" builtinId="9" hidden="1"/>
    <cellStyle name="Followed Hyperlink" xfId="3273" builtinId="9" hidden="1"/>
    <cellStyle name="Followed Hyperlink" xfId="3275" builtinId="9" hidden="1"/>
    <cellStyle name="Followed Hyperlink" xfId="3277" builtinId="9" hidden="1"/>
    <cellStyle name="Followed Hyperlink" xfId="3279" builtinId="9" hidden="1"/>
    <cellStyle name="Followed Hyperlink" xfId="3281" builtinId="9" hidden="1"/>
    <cellStyle name="Followed Hyperlink" xfId="3283" builtinId="9" hidden="1"/>
    <cellStyle name="Followed Hyperlink" xfId="3285" builtinId="9" hidden="1"/>
    <cellStyle name="Followed Hyperlink" xfId="3287" builtinId="9" hidden="1"/>
    <cellStyle name="Followed Hyperlink" xfId="3289" builtinId="9" hidden="1"/>
    <cellStyle name="Followed Hyperlink" xfId="3291" builtinId="9" hidden="1"/>
    <cellStyle name="Followed Hyperlink" xfId="3293" builtinId="9" hidden="1"/>
    <cellStyle name="Followed Hyperlink" xfId="3295" builtinId="9" hidden="1"/>
    <cellStyle name="Hyperlink" xfId="3258" builtinId="8" hidden="1"/>
    <cellStyle name="Hyperlink" xfId="3260" builtinId="8" hidden="1"/>
    <cellStyle name="Hyperlink" xfId="3262" builtinId="8" hidden="1"/>
    <cellStyle name="Hyperlink" xfId="3264" builtinId="8" hidden="1"/>
    <cellStyle name="Hyperlink" xfId="3266" builtinId="8" hidden="1"/>
    <cellStyle name="Hyperlink" xfId="3268" builtinId="8" hidden="1"/>
    <cellStyle name="Hyperlink" xfId="3270" builtinId="8" hidden="1"/>
    <cellStyle name="Hyperlink" xfId="3272" builtinId="8" hidden="1"/>
    <cellStyle name="Hyperlink" xfId="3274" builtinId="8" hidden="1"/>
    <cellStyle name="Hyperlink" xfId="3276" builtinId="8" hidden="1"/>
    <cellStyle name="Hyperlink" xfId="3278" builtinId="8" hidden="1"/>
    <cellStyle name="Hyperlink" xfId="3280" builtinId="8" hidden="1"/>
    <cellStyle name="Hyperlink" xfId="3282" builtinId="8" hidden="1"/>
    <cellStyle name="Hyperlink" xfId="3284" builtinId="8" hidden="1"/>
    <cellStyle name="Hyperlink" xfId="3286" builtinId="8" hidden="1"/>
    <cellStyle name="Hyperlink" xfId="3288" builtinId="8" hidden="1"/>
    <cellStyle name="Hyperlink" xfId="3290" builtinId="8" hidden="1"/>
    <cellStyle name="Hyperlink" xfId="3292" builtinId="8" hidden="1"/>
    <cellStyle name="Hyperlink" xfId="3294" builtinId="8" hidden="1"/>
    <cellStyle name="Normal" xfId="0" builtinId="0"/>
    <cellStyle name="Normal 10" xfId="321" xr:uid="{00000000-0005-0000-0000-0000EE070000}"/>
    <cellStyle name="Normal 10 10" xfId="15" xr:uid="{00000000-0005-0000-0000-0000EF070000}"/>
    <cellStyle name="Normal 10 10 2" xfId="3630" xr:uid="{00000000-0005-0000-0000-0000F0070000}"/>
    <cellStyle name="Normal 10 11" xfId="322" xr:uid="{00000000-0005-0000-0000-0000F1070000}"/>
    <cellStyle name="Normal 10 12" xfId="323" xr:uid="{00000000-0005-0000-0000-0000F2070000}"/>
    <cellStyle name="Normal 10 13" xfId="3193" xr:uid="{00000000-0005-0000-0000-0000F3070000}"/>
    <cellStyle name="Normal 10 14" xfId="4933" xr:uid="{00000000-0005-0000-0000-0000F4070000}"/>
    <cellStyle name="Normal 10 15" xfId="4941" xr:uid="{00000000-0005-0000-0000-0000F5070000}"/>
    <cellStyle name="Normal 10 2" xfId="324" xr:uid="{00000000-0005-0000-0000-0000F6070000}"/>
    <cellStyle name="Normal 10 2 10" xfId="325" xr:uid="{00000000-0005-0000-0000-0000F7070000}"/>
    <cellStyle name="Normal 10 2 11" xfId="3626" xr:uid="{00000000-0005-0000-0000-0000F8070000}"/>
    <cellStyle name="Normal 10 2 2" xfId="326" xr:uid="{00000000-0005-0000-0000-0000F9070000}"/>
    <cellStyle name="Normal 10 2 3" xfId="327" xr:uid="{00000000-0005-0000-0000-0000FA070000}"/>
    <cellStyle name="Normal 10 2 4" xfId="328" xr:uid="{00000000-0005-0000-0000-0000FB070000}"/>
    <cellStyle name="Normal 10 2 5" xfId="329" xr:uid="{00000000-0005-0000-0000-0000FC070000}"/>
    <cellStyle name="Normal 10 2 6" xfId="330" xr:uid="{00000000-0005-0000-0000-0000FD070000}"/>
    <cellStyle name="Normal 10 2 7" xfId="331" xr:uid="{00000000-0005-0000-0000-0000FE070000}"/>
    <cellStyle name="Normal 10 2 8" xfId="332" xr:uid="{00000000-0005-0000-0000-0000FF070000}"/>
    <cellStyle name="Normal 10 2 9" xfId="333" xr:uid="{00000000-0005-0000-0000-000000080000}"/>
    <cellStyle name="Normal 10 3" xfId="334" xr:uid="{00000000-0005-0000-0000-000001080000}"/>
    <cellStyle name="Normal 10 4" xfId="335" xr:uid="{00000000-0005-0000-0000-000002080000}"/>
    <cellStyle name="Normal 10 5" xfId="336" xr:uid="{00000000-0005-0000-0000-000003080000}"/>
    <cellStyle name="Normal 10 6" xfId="337" xr:uid="{00000000-0005-0000-0000-000004080000}"/>
    <cellStyle name="Normal 10 7" xfId="338" xr:uid="{00000000-0005-0000-0000-000005080000}"/>
    <cellStyle name="Normal 10 8" xfId="339" xr:uid="{00000000-0005-0000-0000-000006080000}"/>
    <cellStyle name="Normal 10 9" xfId="340" xr:uid="{00000000-0005-0000-0000-000007080000}"/>
    <cellStyle name="Normal 100" xfId="341" xr:uid="{00000000-0005-0000-0000-000008080000}"/>
    <cellStyle name="Normal 100 10" xfId="342" xr:uid="{00000000-0005-0000-0000-000009080000}"/>
    <cellStyle name="Normal 100 2" xfId="343" xr:uid="{00000000-0005-0000-0000-00000A080000}"/>
    <cellStyle name="Normal 100 3" xfId="344" xr:uid="{00000000-0005-0000-0000-00000B080000}"/>
    <cellStyle name="Normal 100 4" xfId="345" xr:uid="{00000000-0005-0000-0000-00000C080000}"/>
    <cellStyle name="Normal 100 5" xfId="346" xr:uid="{00000000-0005-0000-0000-00000D080000}"/>
    <cellStyle name="Normal 100 6" xfId="347" xr:uid="{00000000-0005-0000-0000-00000E080000}"/>
    <cellStyle name="Normal 100 7" xfId="348" xr:uid="{00000000-0005-0000-0000-00000F080000}"/>
    <cellStyle name="Normal 100 8" xfId="349" xr:uid="{00000000-0005-0000-0000-000010080000}"/>
    <cellStyle name="Normal 100 9" xfId="350" xr:uid="{00000000-0005-0000-0000-000011080000}"/>
    <cellStyle name="Normal 101" xfId="351" xr:uid="{00000000-0005-0000-0000-000012080000}"/>
    <cellStyle name="Normal 101 10" xfId="352" xr:uid="{00000000-0005-0000-0000-000013080000}"/>
    <cellStyle name="Normal 101 2" xfId="353" xr:uid="{00000000-0005-0000-0000-000014080000}"/>
    <cellStyle name="Normal 101 3" xfId="354" xr:uid="{00000000-0005-0000-0000-000015080000}"/>
    <cellStyle name="Normal 101 4" xfId="355" xr:uid="{00000000-0005-0000-0000-000016080000}"/>
    <cellStyle name="Normal 101 5" xfId="356" xr:uid="{00000000-0005-0000-0000-000017080000}"/>
    <cellStyle name="Normal 101 6" xfId="357" xr:uid="{00000000-0005-0000-0000-000018080000}"/>
    <cellStyle name="Normal 101 7" xfId="358" xr:uid="{00000000-0005-0000-0000-000019080000}"/>
    <cellStyle name="Normal 101 8" xfId="359" xr:uid="{00000000-0005-0000-0000-00001A080000}"/>
    <cellStyle name="Normal 101 9" xfId="360" xr:uid="{00000000-0005-0000-0000-00001B080000}"/>
    <cellStyle name="Normal 102" xfId="361" xr:uid="{00000000-0005-0000-0000-00001C080000}"/>
    <cellStyle name="Normal 102 10" xfId="362" xr:uid="{00000000-0005-0000-0000-00001D080000}"/>
    <cellStyle name="Normal 102 2" xfId="363" xr:uid="{00000000-0005-0000-0000-00001E080000}"/>
    <cellStyle name="Normal 102 3" xfId="364" xr:uid="{00000000-0005-0000-0000-00001F080000}"/>
    <cellStyle name="Normal 102 4" xfId="365" xr:uid="{00000000-0005-0000-0000-000020080000}"/>
    <cellStyle name="Normal 102 5" xfId="366" xr:uid="{00000000-0005-0000-0000-000021080000}"/>
    <cellStyle name="Normal 102 6" xfId="367" xr:uid="{00000000-0005-0000-0000-000022080000}"/>
    <cellStyle name="Normal 102 7" xfId="368" xr:uid="{00000000-0005-0000-0000-000023080000}"/>
    <cellStyle name="Normal 102 8" xfId="369" xr:uid="{00000000-0005-0000-0000-000024080000}"/>
    <cellStyle name="Normal 102 9" xfId="370" xr:uid="{00000000-0005-0000-0000-000025080000}"/>
    <cellStyle name="Normal 103" xfId="371" xr:uid="{00000000-0005-0000-0000-000026080000}"/>
    <cellStyle name="Normal 103 10" xfId="372" xr:uid="{00000000-0005-0000-0000-000027080000}"/>
    <cellStyle name="Normal 103 2" xfId="373" xr:uid="{00000000-0005-0000-0000-000028080000}"/>
    <cellStyle name="Normal 103 3" xfId="374" xr:uid="{00000000-0005-0000-0000-000029080000}"/>
    <cellStyle name="Normal 103 4" xfId="375" xr:uid="{00000000-0005-0000-0000-00002A080000}"/>
    <cellStyle name="Normal 103 5" xfId="376" xr:uid="{00000000-0005-0000-0000-00002B080000}"/>
    <cellStyle name="Normal 103 6" xfId="377" xr:uid="{00000000-0005-0000-0000-00002C080000}"/>
    <cellStyle name="Normal 103 7" xfId="378" xr:uid="{00000000-0005-0000-0000-00002D080000}"/>
    <cellStyle name="Normal 103 8" xfId="379" xr:uid="{00000000-0005-0000-0000-00002E080000}"/>
    <cellStyle name="Normal 103 9" xfId="380" xr:uid="{00000000-0005-0000-0000-00002F080000}"/>
    <cellStyle name="Normal 104" xfId="381" xr:uid="{00000000-0005-0000-0000-000030080000}"/>
    <cellStyle name="Normal 104 10" xfId="382" xr:uid="{00000000-0005-0000-0000-000031080000}"/>
    <cellStyle name="Normal 104 2" xfId="383" xr:uid="{00000000-0005-0000-0000-000032080000}"/>
    <cellStyle name="Normal 104 3" xfId="384" xr:uid="{00000000-0005-0000-0000-000033080000}"/>
    <cellStyle name="Normal 104 4" xfId="385" xr:uid="{00000000-0005-0000-0000-000034080000}"/>
    <cellStyle name="Normal 104 5" xfId="386" xr:uid="{00000000-0005-0000-0000-000035080000}"/>
    <cellStyle name="Normal 104 6" xfId="387" xr:uid="{00000000-0005-0000-0000-000036080000}"/>
    <cellStyle name="Normal 104 7" xfId="388" xr:uid="{00000000-0005-0000-0000-000037080000}"/>
    <cellStyle name="Normal 104 8" xfId="389" xr:uid="{00000000-0005-0000-0000-000038080000}"/>
    <cellStyle name="Normal 104 9" xfId="390" xr:uid="{00000000-0005-0000-0000-000039080000}"/>
    <cellStyle name="Normal 105" xfId="391" xr:uid="{00000000-0005-0000-0000-00003A080000}"/>
    <cellStyle name="Normal 105 10" xfId="392" xr:uid="{00000000-0005-0000-0000-00003B080000}"/>
    <cellStyle name="Normal 105 2" xfId="393" xr:uid="{00000000-0005-0000-0000-00003C080000}"/>
    <cellStyle name="Normal 105 3" xfId="394" xr:uid="{00000000-0005-0000-0000-00003D080000}"/>
    <cellStyle name="Normal 105 4" xfId="395" xr:uid="{00000000-0005-0000-0000-00003E080000}"/>
    <cellStyle name="Normal 105 5" xfId="396" xr:uid="{00000000-0005-0000-0000-00003F080000}"/>
    <cellStyle name="Normal 105 6" xfId="397" xr:uid="{00000000-0005-0000-0000-000040080000}"/>
    <cellStyle name="Normal 105 7" xfId="398" xr:uid="{00000000-0005-0000-0000-000041080000}"/>
    <cellStyle name="Normal 105 8" xfId="399" xr:uid="{00000000-0005-0000-0000-000042080000}"/>
    <cellStyle name="Normal 105 9" xfId="400" xr:uid="{00000000-0005-0000-0000-000043080000}"/>
    <cellStyle name="Normal 106" xfId="401" xr:uid="{00000000-0005-0000-0000-000044080000}"/>
    <cellStyle name="Normal 106 10" xfId="402" xr:uid="{00000000-0005-0000-0000-000045080000}"/>
    <cellStyle name="Normal 106 2" xfId="403" xr:uid="{00000000-0005-0000-0000-000046080000}"/>
    <cellStyle name="Normal 106 3" xfId="404" xr:uid="{00000000-0005-0000-0000-000047080000}"/>
    <cellStyle name="Normal 106 4" xfId="405" xr:uid="{00000000-0005-0000-0000-000048080000}"/>
    <cellStyle name="Normal 106 5" xfId="406" xr:uid="{00000000-0005-0000-0000-000049080000}"/>
    <cellStyle name="Normal 106 6" xfId="407" xr:uid="{00000000-0005-0000-0000-00004A080000}"/>
    <cellStyle name="Normal 106 7" xfId="408" xr:uid="{00000000-0005-0000-0000-00004B080000}"/>
    <cellStyle name="Normal 106 8" xfId="409" xr:uid="{00000000-0005-0000-0000-00004C080000}"/>
    <cellStyle name="Normal 106 9" xfId="410" xr:uid="{00000000-0005-0000-0000-00004D080000}"/>
    <cellStyle name="Normal 107" xfId="411" xr:uid="{00000000-0005-0000-0000-00004E080000}"/>
    <cellStyle name="Normal 107 10" xfId="412" xr:uid="{00000000-0005-0000-0000-00004F080000}"/>
    <cellStyle name="Normal 107 2" xfId="413" xr:uid="{00000000-0005-0000-0000-000050080000}"/>
    <cellStyle name="Normal 107 3" xfId="414" xr:uid="{00000000-0005-0000-0000-000051080000}"/>
    <cellStyle name="Normal 107 4" xfId="415" xr:uid="{00000000-0005-0000-0000-000052080000}"/>
    <cellStyle name="Normal 107 5" xfId="416" xr:uid="{00000000-0005-0000-0000-000053080000}"/>
    <cellStyle name="Normal 107 6" xfId="417" xr:uid="{00000000-0005-0000-0000-000054080000}"/>
    <cellStyle name="Normal 107 7" xfId="418" xr:uid="{00000000-0005-0000-0000-000055080000}"/>
    <cellStyle name="Normal 107 8" xfId="419" xr:uid="{00000000-0005-0000-0000-000056080000}"/>
    <cellStyle name="Normal 107 9" xfId="420" xr:uid="{00000000-0005-0000-0000-000057080000}"/>
    <cellStyle name="Normal 108" xfId="421" xr:uid="{00000000-0005-0000-0000-000058080000}"/>
    <cellStyle name="Normal 108 10" xfId="422" xr:uid="{00000000-0005-0000-0000-000059080000}"/>
    <cellStyle name="Normal 108 2" xfId="423" xr:uid="{00000000-0005-0000-0000-00005A080000}"/>
    <cellStyle name="Normal 108 3" xfId="424" xr:uid="{00000000-0005-0000-0000-00005B080000}"/>
    <cellStyle name="Normal 108 4" xfId="425" xr:uid="{00000000-0005-0000-0000-00005C080000}"/>
    <cellStyle name="Normal 108 5" xfId="426" xr:uid="{00000000-0005-0000-0000-00005D080000}"/>
    <cellStyle name="Normal 108 6" xfId="427" xr:uid="{00000000-0005-0000-0000-00005E080000}"/>
    <cellStyle name="Normal 108 7" xfId="428" xr:uid="{00000000-0005-0000-0000-00005F080000}"/>
    <cellStyle name="Normal 108 8" xfId="429" xr:uid="{00000000-0005-0000-0000-000060080000}"/>
    <cellStyle name="Normal 108 9" xfId="430" xr:uid="{00000000-0005-0000-0000-000061080000}"/>
    <cellStyle name="Normal 109" xfId="431" xr:uid="{00000000-0005-0000-0000-000062080000}"/>
    <cellStyle name="Normal 109 10" xfId="432" xr:uid="{00000000-0005-0000-0000-000063080000}"/>
    <cellStyle name="Normal 109 2" xfId="433" xr:uid="{00000000-0005-0000-0000-000064080000}"/>
    <cellStyle name="Normal 109 3" xfId="434" xr:uid="{00000000-0005-0000-0000-000065080000}"/>
    <cellStyle name="Normal 109 4" xfId="435" xr:uid="{00000000-0005-0000-0000-000066080000}"/>
    <cellStyle name="Normal 109 5" xfId="436" xr:uid="{00000000-0005-0000-0000-000067080000}"/>
    <cellStyle name="Normal 109 6" xfId="437" xr:uid="{00000000-0005-0000-0000-000068080000}"/>
    <cellStyle name="Normal 109 7" xfId="438" xr:uid="{00000000-0005-0000-0000-000069080000}"/>
    <cellStyle name="Normal 109 8" xfId="439" xr:uid="{00000000-0005-0000-0000-00006A080000}"/>
    <cellStyle name="Normal 109 9" xfId="440" xr:uid="{00000000-0005-0000-0000-00006B080000}"/>
    <cellStyle name="Normal 11" xfId="441" xr:uid="{00000000-0005-0000-0000-00006C080000}"/>
    <cellStyle name="Normal 11 2" xfId="442" xr:uid="{00000000-0005-0000-0000-00006D080000}"/>
    <cellStyle name="Normal 11 2 10" xfId="443" xr:uid="{00000000-0005-0000-0000-00006E080000}"/>
    <cellStyle name="Normal 11 2 11" xfId="444" xr:uid="{00000000-0005-0000-0000-00006F080000}"/>
    <cellStyle name="Normal 11 2 12" xfId="445" xr:uid="{00000000-0005-0000-0000-000070080000}"/>
    <cellStyle name="Normal 11 2 13" xfId="446" xr:uid="{00000000-0005-0000-0000-000071080000}"/>
    <cellStyle name="Normal 11 2 2" xfId="447" xr:uid="{00000000-0005-0000-0000-000072080000}"/>
    <cellStyle name="Normal 11 2 2 2" xfId="448" xr:uid="{00000000-0005-0000-0000-000073080000}"/>
    <cellStyle name="Normal 11 2 2 2 10" xfId="449" xr:uid="{00000000-0005-0000-0000-000074080000}"/>
    <cellStyle name="Normal 11 2 2 2 2" xfId="450" xr:uid="{00000000-0005-0000-0000-000075080000}"/>
    <cellStyle name="Normal 11 2 2 2 3" xfId="451" xr:uid="{00000000-0005-0000-0000-000076080000}"/>
    <cellStyle name="Normal 11 2 2 2 4" xfId="452" xr:uid="{00000000-0005-0000-0000-000077080000}"/>
    <cellStyle name="Normal 11 2 2 2 5" xfId="453" xr:uid="{00000000-0005-0000-0000-000078080000}"/>
    <cellStyle name="Normal 11 2 2 2 6" xfId="454" xr:uid="{00000000-0005-0000-0000-000079080000}"/>
    <cellStyle name="Normal 11 2 2 2 7" xfId="455" xr:uid="{00000000-0005-0000-0000-00007A080000}"/>
    <cellStyle name="Normal 11 2 2 2 8" xfId="456" xr:uid="{00000000-0005-0000-0000-00007B080000}"/>
    <cellStyle name="Normal 11 2 2 2 9" xfId="457" xr:uid="{00000000-0005-0000-0000-00007C080000}"/>
    <cellStyle name="Normal 11 2 2 3" xfId="3194" xr:uid="{00000000-0005-0000-0000-00007D080000}"/>
    <cellStyle name="Normal 11 2 3" xfId="458" xr:uid="{00000000-0005-0000-0000-00007E080000}"/>
    <cellStyle name="Normal 11 2 3 10" xfId="459" xr:uid="{00000000-0005-0000-0000-00007F080000}"/>
    <cellStyle name="Normal 11 2 3 2" xfId="460" xr:uid="{00000000-0005-0000-0000-000080080000}"/>
    <cellStyle name="Normal 11 2 3 3" xfId="461" xr:uid="{00000000-0005-0000-0000-000081080000}"/>
    <cellStyle name="Normal 11 2 3 4" xfId="462" xr:uid="{00000000-0005-0000-0000-000082080000}"/>
    <cellStyle name="Normal 11 2 3 5" xfId="463" xr:uid="{00000000-0005-0000-0000-000083080000}"/>
    <cellStyle name="Normal 11 2 3 6" xfId="464" xr:uid="{00000000-0005-0000-0000-000084080000}"/>
    <cellStyle name="Normal 11 2 3 7" xfId="465" xr:uid="{00000000-0005-0000-0000-000085080000}"/>
    <cellStyle name="Normal 11 2 3 8" xfId="466" xr:uid="{00000000-0005-0000-0000-000086080000}"/>
    <cellStyle name="Normal 11 2 3 9" xfId="467" xr:uid="{00000000-0005-0000-0000-000087080000}"/>
    <cellStyle name="Normal 11 2 4" xfId="468" xr:uid="{00000000-0005-0000-0000-000088080000}"/>
    <cellStyle name="Normal 11 2 4 10" xfId="469" xr:uid="{00000000-0005-0000-0000-000089080000}"/>
    <cellStyle name="Normal 11 2 4 2" xfId="470" xr:uid="{00000000-0005-0000-0000-00008A080000}"/>
    <cellStyle name="Normal 11 2 4 3" xfId="471" xr:uid="{00000000-0005-0000-0000-00008B080000}"/>
    <cellStyle name="Normal 11 2 4 4" xfId="472" xr:uid="{00000000-0005-0000-0000-00008C080000}"/>
    <cellStyle name="Normal 11 2 4 5" xfId="473" xr:uid="{00000000-0005-0000-0000-00008D080000}"/>
    <cellStyle name="Normal 11 2 4 6" xfId="474" xr:uid="{00000000-0005-0000-0000-00008E080000}"/>
    <cellStyle name="Normal 11 2 4 7" xfId="475" xr:uid="{00000000-0005-0000-0000-00008F080000}"/>
    <cellStyle name="Normal 11 2 4 8" xfId="476" xr:uid="{00000000-0005-0000-0000-000090080000}"/>
    <cellStyle name="Normal 11 2 4 9" xfId="477" xr:uid="{00000000-0005-0000-0000-000091080000}"/>
    <cellStyle name="Normal 11 2 5" xfId="478" xr:uid="{00000000-0005-0000-0000-000092080000}"/>
    <cellStyle name="Normal 11 2 6" xfId="479" xr:uid="{00000000-0005-0000-0000-000093080000}"/>
    <cellStyle name="Normal 11 2 7" xfId="480" xr:uid="{00000000-0005-0000-0000-000094080000}"/>
    <cellStyle name="Normal 11 2 8" xfId="481" xr:uid="{00000000-0005-0000-0000-000095080000}"/>
    <cellStyle name="Normal 11 2 9" xfId="482" xr:uid="{00000000-0005-0000-0000-000096080000}"/>
    <cellStyle name="Normal 11 3" xfId="483" xr:uid="{00000000-0005-0000-0000-000097080000}"/>
    <cellStyle name="Normal 11 3 2" xfId="3195" xr:uid="{00000000-0005-0000-0000-000098080000}"/>
    <cellStyle name="Normal 11 4" xfId="484" xr:uid="{00000000-0005-0000-0000-000099080000}"/>
    <cellStyle name="Normal 11 4 2" xfId="3196" xr:uid="{00000000-0005-0000-0000-00009A080000}"/>
    <cellStyle name="Normal 11 5" xfId="3197" xr:uid="{00000000-0005-0000-0000-00009B080000}"/>
    <cellStyle name="Normal 110" xfId="485" xr:uid="{00000000-0005-0000-0000-00009C080000}"/>
    <cellStyle name="Normal 110 10" xfId="486" xr:uid="{00000000-0005-0000-0000-00009D080000}"/>
    <cellStyle name="Normal 110 2" xfId="487" xr:uid="{00000000-0005-0000-0000-00009E080000}"/>
    <cellStyle name="Normal 110 3" xfId="488" xr:uid="{00000000-0005-0000-0000-00009F080000}"/>
    <cellStyle name="Normal 110 4" xfId="489" xr:uid="{00000000-0005-0000-0000-0000A0080000}"/>
    <cellStyle name="Normal 110 5" xfId="490" xr:uid="{00000000-0005-0000-0000-0000A1080000}"/>
    <cellStyle name="Normal 110 6" xfId="491" xr:uid="{00000000-0005-0000-0000-0000A2080000}"/>
    <cellStyle name="Normal 110 7" xfId="492" xr:uid="{00000000-0005-0000-0000-0000A3080000}"/>
    <cellStyle name="Normal 110 8" xfId="493" xr:uid="{00000000-0005-0000-0000-0000A4080000}"/>
    <cellStyle name="Normal 110 9" xfId="494" xr:uid="{00000000-0005-0000-0000-0000A5080000}"/>
    <cellStyle name="Normal 111" xfId="495" xr:uid="{00000000-0005-0000-0000-0000A6080000}"/>
    <cellStyle name="Normal 111 10" xfId="496" xr:uid="{00000000-0005-0000-0000-0000A7080000}"/>
    <cellStyle name="Normal 111 2" xfId="497" xr:uid="{00000000-0005-0000-0000-0000A8080000}"/>
    <cellStyle name="Normal 111 3" xfId="498" xr:uid="{00000000-0005-0000-0000-0000A9080000}"/>
    <cellStyle name="Normal 111 4" xfId="499" xr:uid="{00000000-0005-0000-0000-0000AA080000}"/>
    <cellStyle name="Normal 111 5" xfId="500" xr:uid="{00000000-0005-0000-0000-0000AB080000}"/>
    <cellStyle name="Normal 111 6" xfId="501" xr:uid="{00000000-0005-0000-0000-0000AC080000}"/>
    <cellStyle name="Normal 111 7" xfId="502" xr:uid="{00000000-0005-0000-0000-0000AD080000}"/>
    <cellStyle name="Normal 111 8" xfId="503" xr:uid="{00000000-0005-0000-0000-0000AE080000}"/>
    <cellStyle name="Normal 111 9" xfId="504" xr:uid="{00000000-0005-0000-0000-0000AF080000}"/>
    <cellStyle name="Normal 112" xfId="505" xr:uid="{00000000-0005-0000-0000-0000B0080000}"/>
    <cellStyle name="Normal 112 10" xfId="506" xr:uid="{00000000-0005-0000-0000-0000B1080000}"/>
    <cellStyle name="Normal 112 2" xfId="507" xr:uid="{00000000-0005-0000-0000-0000B2080000}"/>
    <cellStyle name="Normal 112 3" xfId="508" xr:uid="{00000000-0005-0000-0000-0000B3080000}"/>
    <cellStyle name="Normal 112 4" xfId="509" xr:uid="{00000000-0005-0000-0000-0000B4080000}"/>
    <cellStyle name="Normal 112 5" xfId="510" xr:uid="{00000000-0005-0000-0000-0000B5080000}"/>
    <cellStyle name="Normal 112 6" xfId="511" xr:uid="{00000000-0005-0000-0000-0000B6080000}"/>
    <cellStyle name="Normal 112 7" xfId="512" xr:uid="{00000000-0005-0000-0000-0000B7080000}"/>
    <cellStyle name="Normal 112 8" xfId="513" xr:uid="{00000000-0005-0000-0000-0000B8080000}"/>
    <cellStyle name="Normal 112 9" xfId="514" xr:uid="{00000000-0005-0000-0000-0000B9080000}"/>
    <cellStyle name="Normal 113" xfId="515" xr:uid="{00000000-0005-0000-0000-0000BA080000}"/>
    <cellStyle name="Normal 113 10" xfId="516" xr:uid="{00000000-0005-0000-0000-0000BB080000}"/>
    <cellStyle name="Normal 113 2" xfId="517" xr:uid="{00000000-0005-0000-0000-0000BC080000}"/>
    <cellStyle name="Normal 113 3" xfId="518" xr:uid="{00000000-0005-0000-0000-0000BD080000}"/>
    <cellStyle name="Normal 113 4" xfId="519" xr:uid="{00000000-0005-0000-0000-0000BE080000}"/>
    <cellStyle name="Normal 113 5" xfId="520" xr:uid="{00000000-0005-0000-0000-0000BF080000}"/>
    <cellStyle name="Normal 113 6" xfId="521" xr:uid="{00000000-0005-0000-0000-0000C0080000}"/>
    <cellStyle name="Normal 113 7" xfId="522" xr:uid="{00000000-0005-0000-0000-0000C1080000}"/>
    <cellStyle name="Normal 113 8" xfId="523" xr:uid="{00000000-0005-0000-0000-0000C2080000}"/>
    <cellStyle name="Normal 113 9" xfId="524" xr:uid="{00000000-0005-0000-0000-0000C3080000}"/>
    <cellStyle name="Normal 114" xfId="525" xr:uid="{00000000-0005-0000-0000-0000C4080000}"/>
    <cellStyle name="Normal 114 10" xfId="526" xr:uid="{00000000-0005-0000-0000-0000C5080000}"/>
    <cellStyle name="Normal 114 2" xfId="527" xr:uid="{00000000-0005-0000-0000-0000C6080000}"/>
    <cellStyle name="Normal 114 3" xfId="528" xr:uid="{00000000-0005-0000-0000-0000C7080000}"/>
    <cellStyle name="Normal 114 4" xfId="529" xr:uid="{00000000-0005-0000-0000-0000C8080000}"/>
    <cellStyle name="Normal 114 5" xfId="530" xr:uid="{00000000-0005-0000-0000-0000C9080000}"/>
    <cellStyle name="Normal 114 6" xfId="531" xr:uid="{00000000-0005-0000-0000-0000CA080000}"/>
    <cellStyle name="Normal 114 7" xfId="532" xr:uid="{00000000-0005-0000-0000-0000CB080000}"/>
    <cellStyle name="Normal 114 8" xfId="533" xr:uid="{00000000-0005-0000-0000-0000CC080000}"/>
    <cellStyle name="Normal 114 9" xfId="534" xr:uid="{00000000-0005-0000-0000-0000CD080000}"/>
    <cellStyle name="Normal 115" xfId="535" xr:uid="{00000000-0005-0000-0000-0000CE080000}"/>
    <cellStyle name="Normal 115 10" xfId="536" xr:uid="{00000000-0005-0000-0000-0000CF080000}"/>
    <cellStyle name="Normal 115 2" xfId="537" xr:uid="{00000000-0005-0000-0000-0000D0080000}"/>
    <cellStyle name="Normal 115 3" xfId="538" xr:uid="{00000000-0005-0000-0000-0000D1080000}"/>
    <cellStyle name="Normal 115 4" xfId="539" xr:uid="{00000000-0005-0000-0000-0000D2080000}"/>
    <cellStyle name="Normal 115 5" xfId="540" xr:uid="{00000000-0005-0000-0000-0000D3080000}"/>
    <cellStyle name="Normal 115 6" xfId="541" xr:uid="{00000000-0005-0000-0000-0000D4080000}"/>
    <cellStyle name="Normal 115 7" xfId="542" xr:uid="{00000000-0005-0000-0000-0000D5080000}"/>
    <cellStyle name="Normal 115 8" xfId="543" xr:uid="{00000000-0005-0000-0000-0000D6080000}"/>
    <cellStyle name="Normal 115 9" xfId="544" xr:uid="{00000000-0005-0000-0000-0000D7080000}"/>
    <cellStyle name="Normal 116" xfId="545" xr:uid="{00000000-0005-0000-0000-0000D8080000}"/>
    <cellStyle name="Normal 116 10" xfId="546" xr:uid="{00000000-0005-0000-0000-0000D9080000}"/>
    <cellStyle name="Normal 116 2" xfId="547" xr:uid="{00000000-0005-0000-0000-0000DA080000}"/>
    <cellStyle name="Normal 116 3" xfId="548" xr:uid="{00000000-0005-0000-0000-0000DB080000}"/>
    <cellStyle name="Normal 116 4" xfId="549" xr:uid="{00000000-0005-0000-0000-0000DC080000}"/>
    <cellStyle name="Normal 116 5" xfId="550" xr:uid="{00000000-0005-0000-0000-0000DD080000}"/>
    <cellStyle name="Normal 116 6" xfId="551" xr:uid="{00000000-0005-0000-0000-0000DE080000}"/>
    <cellStyle name="Normal 116 7" xfId="552" xr:uid="{00000000-0005-0000-0000-0000DF080000}"/>
    <cellStyle name="Normal 116 8" xfId="553" xr:uid="{00000000-0005-0000-0000-0000E0080000}"/>
    <cellStyle name="Normal 116 9" xfId="554" xr:uid="{00000000-0005-0000-0000-0000E1080000}"/>
    <cellStyle name="Normal 117" xfId="555" xr:uid="{00000000-0005-0000-0000-0000E2080000}"/>
    <cellStyle name="Normal 117 10" xfId="556" xr:uid="{00000000-0005-0000-0000-0000E3080000}"/>
    <cellStyle name="Normal 117 2" xfId="557" xr:uid="{00000000-0005-0000-0000-0000E4080000}"/>
    <cellStyle name="Normal 117 3" xfId="558" xr:uid="{00000000-0005-0000-0000-0000E5080000}"/>
    <cellStyle name="Normal 117 4" xfId="559" xr:uid="{00000000-0005-0000-0000-0000E6080000}"/>
    <cellStyle name="Normal 117 5" xfId="560" xr:uid="{00000000-0005-0000-0000-0000E7080000}"/>
    <cellStyle name="Normal 117 6" xfId="561" xr:uid="{00000000-0005-0000-0000-0000E8080000}"/>
    <cellStyle name="Normal 117 7" xfId="562" xr:uid="{00000000-0005-0000-0000-0000E9080000}"/>
    <cellStyle name="Normal 117 8" xfId="563" xr:uid="{00000000-0005-0000-0000-0000EA080000}"/>
    <cellStyle name="Normal 117 9" xfId="564" xr:uid="{00000000-0005-0000-0000-0000EB080000}"/>
    <cellStyle name="Normal 118" xfId="565" xr:uid="{00000000-0005-0000-0000-0000EC080000}"/>
    <cellStyle name="Normal 118 10" xfId="566" xr:uid="{00000000-0005-0000-0000-0000ED080000}"/>
    <cellStyle name="Normal 118 2" xfId="567" xr:uid="{00000000-0005-0000-0000-0000EE080000}"/>
    <cellStyle name="Normal 118 3" xfId="568" xr:uid="{00000000-0005-0000-0000-0000EF080000}"/>
    <cellStyle name="Normal 118 4" xfId="569" xr:uid="{00000000-0005-0000-0000-0000F0080000}"/>
    <cellStyle name="Normal 118 5" xfId="570" xr:uid="{00000000-0005-0000-0000-0000F1080000}"/>
    <cellStyle name="Normal 118 6" xfId="571" xr:uid="{00000000-0005-0000-0000-0000F2080000}"/>
    <cellStyle name="Normal 118 7" xfId="572" xr:uid="{00000000-0005-0000-0000-0000F3080000}"/>
    <cellStyle name="Normal 118 8" xfId="573" xr:uid="{00000000-0005-0000-0000-0000F4080000}"/>
    <cellStyle name="Normal 118 9" xfId="574" xr:uid="{00000000-0005-0000-0000-0000F5080000}"/>
    <cellStyle name="Normal 119" xfId="575" xr:uid="{00000000-0005-0000-0000-0000F6080000}"/>
    <cellStyle name="Normal 119 10" xfId="576" xr:uid="{00000000-0005-0000-0000-0000F7080000}"/>
    <cellStyle name="Normal 119 2" xfId="577" xr:uid="{00000000-0005-0000-0000-0000F8080000}"/>
    <cellStyle name="Normal 119 3" xfId="578" xr:uid="{00000000-0005-0000-0000-0000F9080000}"/>
    <cellStyle name="Normal 119 4" xfId="579" xr:uid="{00000000-0005-0000-0000-0000FA080000}"/>
    <cellStyle name="Normal 119 5" xfId="580" xr:uid="{00000000-0005-0000-0000-0000FB080000}"/>
    <cellStyle name="Normal 119 6" xfId="581" xr:uid="{00000000-0005-0000-0000-0000FC080000}"/>
    <cellStyle name="Normal 119 7" xfId="582" xr:uid="{00000000-0005-0000-0000-0000FD080000}"/>
    <cellStyle name="Normal 119 8" xfId="583" xr:uid="{00000000-0005-0000-0000-0000FE080000}"/>
    <cellStyle name="Normal 119 9" xfId="584" xr:uid="{00000000-0005-0000-0000-0000FF080000}"/>
    <cellStyle name="Normal 12" xfId="585" xr:uid="{00000000-0005-0000-0000-000000090000}"/>
    <cellStyle name="Normal 12 10" xfId="586" xr:uid="{00000000-0005-0000-0000-000001090000}"/>
    <cellStyle name="Normal 12 2" xfId="587" xr:uid="{00000000-0005-0000-0000-000002090000}"/>
    <cellStyle name="Normal 12 3" xfId="588" xr:uid="{00000000-0005-0000-0000-000003090000}"/>
    <cellStyle name="Normal 12 4" xfId="589" xr:uid="{00000000-0005-0000-0000-000004090000}"/>
    <cellStyle name="Normal 12 5" xfId="590" xr:uid="{00000000-0005-0000-0000-000005090000}"/>
    <cellStyle name="Normal 12 6" xfId="591" xr:uid="{00000000-0005-0000-0000-000006090000}"/>
    <cellStyle name="Normal 12 7" xfId="592" xr:uid="{00000000-0005-0000-0000-000007090000}"/>
    <cellStyle name="Normal 12 8" xfId="593" xr:uid="{00000000-0005-0000-0000-000008090000}"/>
    <cellStyle name="Normal 12 9" xfId="594" xr:uid="{00000000-0005-0000-0000-000009090000}"/>
    <cellStyle name="Normal 120" xfId="595" xr:uid="{00000000-0005-0000-0000-00000A090000}"/>
    <cellStyle name="Normal 120 10" xfId="596" xr:uid="{00000000-0005-0000-0000-00000B090000}"/>
    <cellStyle name="Normal 120 2" xfId="597" xr:uid="{00000000-0005-0000-0000-00000C090000}"/>
    <cellStyle name="Normal 120 3" xfId="598" xr:uid="{00000000-0005-0000-0000-00000D090000}"/>
    <cellStyle name="Normal 120 4" xfId="599" xr:uid="{00000000-0005-0000-0000-00000E090000}"/>
    <cellStyle name="Normal 120 5" xfId="600" xr:uid="{00000000-0005-0000-0000-00000F090000}"/>
    <cellStyle name="Normal 120 6" xfId="601" xr:uid="{00000000-0005-0000-0000-000010090000}"/>
    <cellStyle name="Normal 120 7" xfId="602" xr:uid="{00000000-0005-0000-0000-000011090000}"/>
    <cellStyle name="Normal 120 8" xfId="603" xr:uid="{00000000-0005-0000-0000-000012090000}"/>
    <cellStyle name="Normal 120 9" xfId="604" xr:uid="{00000000-0005-0000-0000-000013090000}"/>
    <cellStyle name="Normal 121" xfId="605" xr:uid="{00000000-0005-0000-0000-000014090000}"/>
    <cellStyle name="Normal 121 10" xfId="606" xr:uid="{00000000-0005-0000-0000-000015090000}"/>
    <cellStyle name="Normal 121 2" xfId="607" xr:uid="{00000000-0005-0000-0000-000016090000}"/>
    <cellStyle name="Normal 121 3" xfId="608" xr:uid="{00000000-0005-0000-0000-000017090000}"/>
    <cellStyle name="Normal 121 4" xfId="609" xr:uid="{00000000-0005-0000-0000-000018090000}"/>
    <cellStyle name="Normal 121 5" xfId="610" xr:uid="{00000000-0005-0000-0000-000019090000}"/>
    <cellStyle name="Normal 121 6" xfId="611" xr:uid="{00000000-0005-0000-0000-00001A090000}"/>
    <cellStyle name="Normal 121 7" xfId="612" xr:uid="{00000000-0005-0000-0000-00001B090000}"/>
    <cellStyle name="Normal 121 8" xfId="613" xr:uid="{00000000-0005-0000-0000-00001C090000}"/>
    <cellStyle name="Normal 121 9" xfId="614" xr:uid="{00000000-0005-0000-0000-00001D090000}"/>
    <cellStyle name="Normal 122" xfId="615" xr:uid="{00000000-0005-0000-0000-00001E090000}"/>
    <cellStyle name="Normal 122 10" xfId="616" xr:uid="{00000000-0005-0000-0000-00001F090000}"/>
    <cellStyle name="Normal 122 2" xfId="617" xr:uid="{00000000-0005-0000-0000-000020090000}"/>
    <cellStyle name="Normal 122 3" xfId="618" xr:uid="{00000000-0005-0000-0000-000021090000}"/>
    <cellStyle name="Normal 122 4" xfId="619" xr:uid="{00000000-0005-0000-0000-000022090000}"/>
    <cellStyle name="Normal 122 5" xfId="620" xr:uid="{00000000-0005-0000-0000-000023090000}"/>
    <cellStyle name="Normal 122 6" xfId="621" xr:uid="{00000000-0005-0000-0000-000024090000}"/>
    <cellStyle name="Normal 122 7" xfId="622" xr:uid="{00000000-0005-0000-0000-000025090000}"/>
    <cellStyle name="Normal 122 8" xfId="623" xr:uid="{00000000-0005-0000-0000-000026090000}"/>
    <cellStyle name="Normal 122 9" xfId="624" xr:uid="{00000000-0005-0000-0000-000027090000}"/>
    <cellStyle name="Normal 123" xfId="625" xr:uid="{00000000-0005-0000-0000-000028090000}"/>
    <cellStyle name="Normal 123 10" xfId="626" xr:uid="{00000000-0005-0000-0000-000029090000}"/>
    <cellStyle name="Normal 123 2" xfId="627" xr:uid="{00000000-0005-0000-0000-00002A090000}"/>
    <cellStyle name="Normal 123 3" xfId="628" xr:uid="{00000000-0005-0000-0000-00002B090000}"/>
    <cellStyle name="Normal 123 4" xfId="629" xr:uid="{00000000-0005-0000-0000-00002C090000}"/>
    <cellStyle name="Normal 123 5" xfId="630" xr:uid="{00000000-0005-0000-0000-00002D090000}"/>
    <cellStyle name="Normal 123 6" xfId="631" xr:uid="{00000000-0005-0000-0000-00002E090000}"/>
    <cellStyle name="Normal 123 7" xfId="632" xr:uid="{00000000-0005-0000-0000-00002F090000}"/>
    <cellStyle name="Normal 123 8" xfId="633" xr:uid="{00000000-0005-0000-0000-000030090000}"/>
    <cellStyle name="Normal 123 9" xfId="634" xr:uid="{00000000-0005-0000-0000-000031090000}"/>
    <cellStyle name="Normal 124" xfId="635" xr:uid="{00000000-0005-0000-0000-000032090000}"/>
    <cellStyle name="Normal 124 10" xfId="636" xr:uid="{00000000-0005-0000-0000-000033090000}"/>
    <cellStyle name="Normal 124 2" xfId="637" xr:uid="{00000000-0005-0000-0000-000034090000}"/>
    <cellStyle name="Normal 124 3" xfId="638" xr:uid="{00000000-0005-0000-0000-000035090000}"/>
    <cellStyle name="Normal 124 4" xfId="639" xr:uid="{00000000-0005-0000-0000-000036090000}"/>
    <cellStyle name="Normal 124 5" xfId="640" xr:uid="{00000000-0005-0000-0000-000037090000}"/>
    <cellStyle name="Normal 124 6" xfId="641" xr:uid="{00000000-0005-0000-0000-000038090000}"/>
    <cellStyle name="Normal 124 7" xfId="642" xr:uid="{00000000-0005-0000-0000-000039090000}"/>
    <cellStyle name="Normal 124 8" xfId="643" xr:uid="{00000000-0005-0000-0000-00003A090000}"/>
    <cellStyle name="Normal 124 9" xfId="644" xr:uid="{00000000-0005-0000-0000-00003B090000}"/>
    <cellStyle name="Normal 125" xfId="645" xr:uid="{00000000-0005-0000-0000-00003C090000}"/>
    <cellStyle name="Normal 125 10" xfId="646" xr:uid="{00000000-0005-0000-0000-00003D090000}"/>
    <cellStyle name="Normal 125 2" xfId="647" xr:uid="{00000000-0005-0000-0000-00003E090000}"/>
    <cellStyle name="Normal 125 3" xfId="648" xr:uid="{00000000-0005-0000-0000-00003F090000}"/>
    <cellStyle name="Normal 125 4" xfId="649" xr:uid="{00000000-0005-0000-0000-000040090000}"/>
    <cellStyle name="Normal 125 5" xfId="650" xr:uid="{00000000-0005-0000-0000-000041090000}"/>
    <cellStyle name="Normal 125 6" xfId="651" xr:uid="{00000000-0005-0000-0000-000042090000}"/>
    <cellStyle name="Normal 125 7" xfId="652" xr:uid="{00000000-0005-0000-0000-000043090000}"/>
    <cellStyle name="Normal 125 8" xfId="653" xr:uid="{00000000-0005-0000-0000-000044090000}"/>
    <cellStyle name="Normal 125 9" xfId="654" xr:uid="{00000000-0005-0000-0000-000045090000}"/>
    <cellStyle name="Normal 126" xfId="655" xr:uid="{00000000-0005-0000-0000-000046090000}"/>
    <cellStyle name="Normal 126 10" xfId="656" xr:uid="{00000000-0005-0000-0000-000047090000}"/>
    <cellStyle name="Normal 126 2" xfId="657" xr:uid="{00000000-0005-0000-0000-000048090000}"/>
    <cellStyle name="Normal 126 3" xfId="658" xr:uid="{00000000-0005-0000-0000-000049090000}"/>
    <cellStyle name="Normal 126 4" xfId="659" xr:uid="{00000000-0005-0000-0000-00004A090000}"/>
    <cellStyle name="Normal 126 5" xfId="660" xr:uid="{00000000-0005-0000-0000-00004B090000}"/>
    <cellStyle name="Normal 126 6" xfId="661" xr:uid="{00000000-0005-0000-0000-00004C090000}"/>
    <cellStyle name="Normal 126 7" xfId="662" xr:uid="{00000000-0005-0000-0000-00004D090000}"/>
    <cellStyle name="Normal 126 8" xfId="663" xr:uid="{00000000-0005-0000-0000-00004E090000}"/>
    <cellStyle name="Normal 126 9" xfId="664" xr:uid="{00000000-0005-0000-0000-00004F090000}"/>
    <cellStyle name="Normal 127" xfId="665" xr:uid="{00000000-0005-0000-0000-000050090000}"/>
    <cellStyle name="Normal 127 10" xfId="666" xr:uid="{00000000-0005-0000-0000-000051090000}"/>
    <cellStyle name="Normal 127 2" xfId="667" xr:uid="{00000000-0005-0000-0000-000052090000}"/>
    <cellStyle name="Normal 127 3" xfId="668" xr:uid="{00000000-0005-0000-0000-000053090000}"/>
    <cellStyle name="Normal 127 4" xfId="669" xr:uid="{00000000-0005-0000-0000-000054090000}"/>
    <cellStyle name="Normal 127 5" xfId="670" xr:uid="{00000000-0005-0000-0000-000055090000}"/>
    <cellStyle name="Normal 127 6" xfId="671" xr:uid="{00000000-0005-0000-0000-000056090000}"/>
    <cellStyle name="Normal 127 7" xfId="672" xr:uid="{00000000-0005-0000-0000-000057090000}"/>
    <cellStyle name="Normal 127 8" xfId="673" xr:uid="{00000000-0005-0000-0000-000058090000}"/>
    <cellStyle name="Normal 127 9" xfId="674" xr:uid="{00000000-0005-0000-0000-000059090000}"/>
    <cellStyle name="Normal 128" xfId="675" xr:uid="{00000000-0005-0000-0000-00005A090000}"/>
    <cellStyle name="Normal 128 10" xfId="676" xr:uid="{00000000-0005-0000-0000-00005B090000}"/>
    <cellStyle name="Normal 128 2" xfId="677" xr:uid="{00000000-0005-0000-0000-00005C090000}"/>
    <cellStyle name="Normal 128 3" xfId="678" xr:uid="{00000000-0005-0000-0000-00005D090000}"/>
    <cellStyle name="Normal 128 4" xfId="679" xr:uid="{00000000-0005-0000-0000-00005E090000}"/>
    <cellStyle name="Normal 128 5" xfId="680" xr:uid="{00000000-0005-0000-0000-00005F090000}"/>
    <cellStyle name="Normal 128 6" xfId="681" xr:uid="{00000000-0005-0000-0000-000060090000}"/>
    <cellStyle name="Normal 128 7" xfId="682" xr:uid="{00000000-0005-0000-0000-000061090000}"/>
    <cellStyle name="Normal 128 8" xfId="683" xr:uid="{00000000-0005-0000-0000-000062090000}"/>
    <cellStyle name="Normal 128 9" xfId="684" xr:uid="{00000000-0005-0000-0000-000063090000}"/>
    <cellStyle name="Normal 129" xfId="685" xr:uid="{00000000-0005-0000-0000-000064090000}"/>
    <cellStyle name="Normal 129 10" xfId="686" xr:uid="{00000000-0005-0000-0000-000065090000}"/>
    <cellStyle name="Normal 129 2" xfId="687" xr:uid="{00000000-0005-0000-0000-000066090000}"/>
    <cellStyle name="Normal 129 3" xfId="688" xr:uid="{00000000-0005-0000-0000-000067090000}"/>
    <cellStyle name="Normal 129 4" xfId="689" xr:uid="{00000000-0005-0000-0000-000068090000}"/>
    <cellStyle name="Normal 129 5" xfId="690" xr:uid="{00000000-0005-0000-0000-000069090000}"/>
    <cellStyle name="Normal 129 6" xfId="691" xr:uid="{00000000-0005-0000-0000-00006A090000}"/>
    <cellStyle name="Normal 129 7" xfId="692" xr:uid="{00000000-0005-0000-0000-00006B090000}"/>
    <cellStyle name="Normal 129 8" xfId="693" xr:uid="{00000000-0005-0000-0000-00006C090000}"/>
    <cellStyle name="Normal 129 9" xfId="694" xr:uid="{00000000-0005-0000-0000-00006D090000}"/>
    <cellStyle name="Normal 13" xfId="695" xr:uid="{00000000-0005-0000-0000-00006E090000}"/>
    <cellStyle name="Normal 13 10" xfId="696" xr:uid="{00000000-0005-0000-0000-00006F090000}"/>
    <cellStyle name="Normal 13 2" xfId="697" xr:uid="{00000000-0005-0000-0000-000070090000}"/>
    <cellStyle name="Normal 13 3" xfId="698" xr:uid="{00000000-0005-0000-0000-000071090000}"/>
    <cellStyle name="Normal 13 4" xfId="699" xr:uid="{00000000-0005-0000-0000-000072090000}"/>
    <cellStyle name="Normal 13 5" xfId="700" xr:uid="{00000000-0005-0000-0000-000073090000}"/>
    <cellStyle name="Normal 13 6" xfId="701" xr:uid="{00000000-0005-0000-0000-000074090000}"/>
    <cellStyle name="Normal 13 7" xfId="702" xr:uid="{00000000-0005-0000-0000-000075090000}"/>
    <cellStyle name="Normal 13 8" xfId="703" xr:uid="{00000000-0005-0000-0000-000076090000}"/>
    <cellStyle name="Normal 13 9" xfId="704" xr:uid="{00000000-0005-0000-0000-000077090000}"/>
    <cellStyle name="Normal 130" xfId="705" xr:uid="{00000000-0005-0000-0000-000078090000}"/>
    <cellStyle name="Normal 130 10" xfId="706" xr:uid="{00000000-0005-0000-0000-000079090000}"/>
    <cellStyle name="Normal 130 2" xfId="707" xr:uid="{00000000-0005-0000-0000-00007A090000}"/>
    <cellStyle name="Normal 130 3" xfId="708" xr:uid="{00000000-0005-0000-0000-00007B090000}"/>
    <cellStyle name="Normal 130 4" xfId="709" xr:uid="{00000000-0005-0000-0000-00007C090000}"/>
    <cellStyle name="Normal 130 5" xfId="710" xr:uid="{00000000-0005-0000-0000-00007D090000}"/>
    <cellStyle name="Normal 130 6" xfId="711" xr:uid="{00000000-0005-0000-0000-00007E090000}"/>
    <cellStyle name="Normal 130 7" xfId="712" xr:uid="{00000000-0005-0000-0000-00007F090000}"/>
    <cellStyle name="Normal 130 8" xfId="713" xr:uid="{00000000-0005-0000-0000-000080090000}"/>
    <cellStyle name="Normal 130 9" xfId="714" xr:uid="{00000000-0005-0000-0000-000081090000}"/>
    <cellStyle name="Normal 131" xfId="715" xr:uid="{00000000-0005-0000-0000-000082090000}"/>
    <cellStyle name="Normal 131 10" xfId="716" xr:uid="{00000000-0005-0000-0000-000083090000}"/>
    <cellStyle name="Normal 131 2" xfId="717" xr:uid="{00000000-0005-0000-0000-000084090000}"/>
    <cellStyle name="Normal 131 3" xfId="718" xr:uid="{00000000-0005-0000-0000-000085090000}"/>
    <cellStyle name="Normal 131 4" xfId="719" xr:uid="{00000000-0005-0000-0000-000086090000}"/>
    <cellStyle name="Normal 131 5" xfId="720" xr:uid="{00000000-0005-0000-0000-000087090000}"/>
    <cellStyle name="Normal 131 6" xfId="721" xr:uid="{00000000-0005-0000-0000-000088090000}"/>
    <cellStyle name="Normal 131 7" xfId="722" xr:uid="{00000000-0005-0000-0000-000089090000}"/>
    <cellStyle name="Normal 131 8" xfId="723" xr:uid="{00000000-0005-0000-0000-00008A090000}"/>
    <cellStyle name="Normal 131 9" xfId="724" xr:uid="{00000000-0005-0000-0000-00008B090000}"/>
    <cellStyle name="Normal 132" xfId="725" xr:uid="{00000000-0005-0000-0000-00008C090000}"/>
    <cellStyle name="Normal 132 10" xfId="726" xr:uid="{00000000-0005-0000-0000-00008D090000}"/>
    <cellStyle name="Normal 132 2" xfId="727" xr:uid="{00000000-0005-0000-0000-00008E090000}"/>
    <cellStyle name="Normal 132 3" xfId="728" xr:uid="{00000000-0005-0000-0000-00008F090000}"/>
    <cellStyle name="Normal 132 4" xfId="729" xr:uid="{00000000-0005-0000-0000-000090090000}"/>
    <cellStyle name="Normal 132 5" xfId="730" xr:uid="{00000000-0005-0000-0000-000091090000}"/>
    <cellStyle name="Normal 132 6" xfId="731" xr:uid="{00000000-0005-0000-0000-000092090000}"/>
    <cellStyle name="Normal 132 7" xfId="732" xr:uid="{00000000-0005-0000-0000-000093090000}"/>
    <cellStyle name="Normal 132 8" xfId="733" xr:uid="{00000000-0005-0000-0000-000094090000}"/>
    <cellStyle name="Normal 132 9" xfId="734" xr:uid="{00000000-0005-0000-0000-000095090000}"/>
    <cellStyle name="Normal 133" xfId="735" xr:uid="{00000000-0005-0000-0000-000096090000}"/>
    <cellStyle name="Normal 133 10" xfId="736" xr:uid="{00000000-0005-0000-0000-000097090000}"/>
    <cellStyle name="Normal 133 2" xfId="737" xr:uid="{00000000-0005-0000-0000-000098090000}"/>
    <cellStyle name="Normal 133 3" xfId="738" xr:uid="{00000000-0005-0000-0000-000099090000}"/>
    <cellStyle name="Normal 133 4" xfId="739" xr:uid="{00000000-0005-0000-0000-00009A090000}"/>
    <cellStyle name="Normal 133 5" xfId="740" xr:uid="{00000000-0005-0000-0000-00009B090000}"/>
    <cellStyle name="Normal 133 6" xfId="741" xr:uid="{00000000-0005-0000-0000-00009C090000}"/>
    <cellStyle name="Normal 133 7" xfId="742" xr:uid="{00000000-0005-0000-0000-00009D090000}"/>
    <cellStyle name="Normal 133 8" xfId="743" xr:uid="{00000000-0005-0000-0000-00009E090000}"/>
    <cellStyle name="Normal 133 9" xfId="744" xr:uid="{00000000-0005-0000-0000-00009F090000}"/>
    <cellStyle name="Normal 134" xfId="745" xr:uid="{00000000-0005-0000-0000-0000A0090000}"/>
    <cellStyle name="Normal 134 10" xfId="746" xr:uid="{00000000-0005-0000-0000-0000A1090000}"/>
    <cellStyle name="Normal 134 2" xfId="747" xr:uid="{00000000-0005-0000-0000-0000A2090000}"/>
    <cellStyle name="Normal 134 3" xfId="748" xr:uid="{00000000-0005-0000-0000-0000A3090000}"/>
    <cellStyle name="Normal 134 4" xfId="749" xr:uid="{00000000-0005-0000-0000-0000A4090000}"/>
    <cellStyle name="Normal 134 5" xfId="750" xr:uid="{00000000-0005-0000-0000-0000A5090000}"/>
    <cellStyle name="Normal 134 6" xfId="751" xr:uid="{00000000-0005-0000-0000-0000A6090000}"/>
    <cellStyle name="Normal 134 7" xfId="752" xr:uid="{00000000-0005-0000-0000-0000A7090000}"/>
    <cellStyle name="Normal 134 8" xfId="753" xr:uid="{00000000-0005-0000-0000-0000A8090000}"/>
    <cellStyle name="Normal 134 9" xfId="754" xr:uid="{00000000-0005-0000-0000-0000A9090000}"/>
    <cellStyle name="Normal 135" xfId="755" xr:uid="{00000000-0005-0000-0000-0000AA090000}"/>
    <cellStyle name="Normal 135 10" xfId="756" xr:uid="{00000000-0005-0000-0000-0000AB090000}"/>
    <cellStyle name="Normal 135 2" xfId="757" xr:uid="{00000000-0005-0000-0000-0000AC090000}"/>
    <cellStyle name="Normal 135 3" xfId="758" xr:uid="{00000000-0005-0000-0000-0000AD090000}"/>
    <cellStyle name="Normal 135 4" xfId="759" xr:uid="{00000000-0005-0000-0000-0000AE090000}"/>
    <cellStyle name="Normal 135 5" xfId="760" xr:uid="{00000000-0005-0000-0000-0000AF090000}"/>
    <cellStyle name="Normal 135 6" xfId="761" xr:uid="{00000000-0005-0000-0000-0000B0090000}"/>
    <cellStyle name="Normal 135 7" xfId="762" xr:uid="{00000000-0005-0000-0000-0000B1090000}"/>
    <cellStyle name="Normal 135 8" xfId="763" xr:uid="{00000000-0005-0000-0000-0000B2090000}"/>
    <cellStyle name="Normal 135 9" xfId="764" xr:uid="{00000000-0005-0000-0000-0000B3090000}"/>
    <cellStyle name="Normal 136" xfId="765" xr:uid="{00000000-0005-0000-0000-0000B4090000}"/>
    <cellStyle name="Normal 136 10" xfId="766" xr:uid="{00000000-0005-0000-0000-0000B5090000}"/>
    <cellStyle name="Normal 136 2" xfId="767" xr:uid="{00000000-0005-0000-0000-0000B6090000}"/>
    <cellStyle name="Normal 136 3" xfId="768" xr:uid="{00000000-0005-0000-0000-0000B7090000}"/>
    <cellStyle name="Normal 136 4" xfId="769" xr:uid="{00000000-0005-0000-0000-0000B8090000}"/>
    <cellStyle name="Normal 136 5" xfId="770" xr:uid="{00000000-0005-0000-0000-0000B9090000}"/>
    <cellStyle name="Normal 136 6" xfId="771" xr:uid="{00000000-0005-0000-0000-0000BA090000}"/>
    <cellStyle name="Normal 136 7" xfId="772" xr:uid="{00000000-0005-0000-0000-0000BB090000}"/>
    <cellStyle name="Normal 136 8" xfId="773" xr:uid="{00000000-0005-0000-0000-0000BC090000}"/>
    <cellStyle name="Normal 136 9" xfId="774" xr:uid="{00000000-0005-0000-0000-0000BD090000}"/>
    <cellStyle name="Normal 137" xfId="775" xr:uid="{00000000-0005-0000-0000-0000BE090000}"/>
    <cellStyle name="Normal 137 10" xfId="776" xr:uid="{00000000-0005-0000-0000-0000BF090000}"/>
    <cellStyle name="Normal 137 2" xfId="777" xr:uid="{00000000-0005-0000-0000-0000C0090000}"/>
    <cellStyle name="Normal 137 3" xfId="778" xr:uid="{00000000-0005-0000-0000-0000C1090000}"/>
    <cellStyle name="Normal 137 4" xfId="779" xr:uid="{00000000-0005-0000-0000-0000C2090000}"/>
    <cellStyle name="Normal 137 5" xfId="780" xr:uid="{00000000-0005-0000-0000-0000C3090000}"/>
    <cellStyle name="Normal 137 6" xfId="781" xr:uid="{00000000-0005-0000-0000-0000C4090000}"/>
    <cellStyle name="Normal 137 7" xfId="782" xr:uid="{00000000-0005-0000-0000-0000C5090000}"/>
    <cellStyle name="Normal 137 8" xfId="783" xr:uid="{00000000-0005-0000-0000-0000C6090000}"/>
    <cellStyle name="Normal 137 9" xfId="784" xr:uid="{00000000-0005-0000-0000-0000C7090000}"/>
    <cellStyle name="Normal 138" xfId="785" xr:uid="{00000000-0005-0000-0000-0000C8090000}"/>
    <cellStyle name="Normal 138 10" xfId="786" xr:uid="{00000000-0005-0000-0000-0000C9090000}"/>
    <cellStyle name="Normal 138 2" xfId="787" xr:uid="{00000000-0005-0000-0000-0000CA090000}"/>
    <cellStyle name="Normal 138 3" xfId="788" xr:uid="{00000000-0005-0000-0000-0000CB090000}"/>
    <cellStyle name="Normal 138 4" xfId="789" xr:uid="{00000000-0005-0000-0000-0000CC090000}"/>
    <cellStyle name="Normal 138 5" xfId="790" xr:uid="{00000000-0005-0000-0000-0000CD090000}"/>
    <cellStyle name="Normal 138 6" xfId="791" xr:uid="{00000000-0005-0000-0000-0000CE090000}"/>
    <cellStyle name="Normal 138 7" xfId="792" xr:uid="{00000000-0005-0000-0000-0000CF090000}"/>
    <cellStyle name="Normal 138 8" xfId="793" xr:uid="{00000000-0005-0000-0000-0000D0090000}"/>
    <cellStyle name="Normal 138 9" xfId="794" xr:uid="{00000000-0005-0000-0000-0000D1090000}"/>
    <cellStyle name="Normal 139" xfId="795" xr:uid="{00000000-0005-0000-0000-0000D2090000}"/>
    <cellStyle name="Normal 139 10" xfId="796" xr:uid="{00000000-0005-0000-0000-0000D3090000}"/>
    <cellStyle name="Normal 139 2" xfId="797" xr:uid="{00000000-0005-0000-0000-0000D4090000}"/>
    <cellStyle name="Normal 139 3" xfId="798" xr:uid="{00000000-0005-0000-0000-0000D5090000}"/>
    <cellStyle name="Normal 139 4" xfId="799" xr:uid="{00000000-0005-0000-0000-0000D6090000}"/>
    <cellStyle name="Normal 139 5" xfId="800" xr:uid="{00000000-0005-0000-0000-0000D7090000}"/>
    <cellStyle name="Normal 139 6" xfId="801" xr:uid="{00000000-0005-0000-0000-0000D8090000}"/>
    <cellStyle name="Normal 139 7" xfId="802" xr:uid="{00000000-0005-0000-0000-0000D9090000}"/>
    <cellStyle name="Normal 139 8" xfId="803" xr:uid="{00000000-0005-0000-0000-0000DA090000}"/>
    <cellStyle name="Normal 139 9" xfId="804" xr:uid="{00000000-0005-0000-0000-0000DB090000}"/>
    <cellStyle name="Normal 14" xfId="805" xr:uid="{00000000-0005-0000-0000-0000DC090000}"/>
    <cellStyle name="Normal 14 10" xfId="806" xr:uid="{00000000-0005-0000-0000-0000DD090000}"/>
    <cellStyle name="Normal 14 2" xfId="807" xr:uid="{00000000-0005-0000-0000-0000DE090000}"/>
    <cellStyle name="Normal 14 3" xfId="808" xr:uid="{00000000-0005-0000-0000-0000DF090000}"/>
    <cellStyle name="Normal 14 4" xfId="809" xr:uid="{00000000-0005-0000-0000-0000E0090000}"/>
    <cellStyle name="Normal 14 5" xfId="810" xr:uid="{00000000-0005-0000-0000-0000E1090000}"/>
    <cellStyle name="Normal 14 6" xfId="811" xr:uid="{00000000-0005-0000-0000-0000E2090000}"/>
    <cellStyle name="Normal 14 7" xfId="812" xr:uid="{00000000-0005-0000-0000-0000E3090000}"/>
    <cellStyle name="Normal 14 8" xfId="813" xr:uid="{00000000-0005-0000-0000-0000E4090000}"/>
    <cellStyle name="Normal 14 9" xfId="814" xr:uid="{00000000-0005-0000-0000-0000E5090000}"/>
    <cellStyle name="Normal 140" xfId="815" xr:uid="{00000000-0005-0000-0000-0000E6090000}"/>
    <cellStyle name="Normal 140 10" xfId="816" xr:uid="{00000000-0005-0000-0000-0000E7090000}"/>
    <cellStyle name="Normal 140 2" xfId="817" xr:uid="{00000000-0005-0000-0000-0000E8090000}"/>
    <cellStyle name="Normal 140 3" xfId="818" xr:uid="{00000000-0005-0000-0000-0000E9090000}"/>
    <cellStyle name="Normal 140 4" xfId="819" xr:uid="{00000000-0005-0000-0000-0000EA090000}"/>
    <cellStyle name="Normal 140 5" xfId="820" xr:uid="{00000000-0005-0000-0000-0000EB090000}"/>
    <cellStyle name="Normal 140 6" xfId="821" xr:uid="{00000000-0005-0000-0000-0000EC090000}"/>
    <cellStyle name="Normal 140 7" xfId="822" xr:uid="{00000000-0005-0000-0000-0000ED090000}"/>
    <cellStyle name="Normal 140 8" xfId="823" xr:uid="{00000000-0005-0000-0000-0000EE090000}"/>
    <cellStyle name="Normal 140 9" xfId="824" xr:uid="{00000000-0005-0000-0000-0000EF090000}"/>
    <cellStyle name="Normal 141" xfId="825" xr:uid="{00000000-0005-0000-0000-0000F0090000}"/>
    <cellStyle name="Normal 141 10" xfId="826" xr:uid="{00000000-0005-0000-0000-0000F1090000}"/>
    <cellStyle name="Normal 141 2" xfId="827" xr:uid="{00000000-0005-0000-0000-0000F2090000}"/>
    <cellStyle name="Normal 141 3" xfId="828" xr:uid="{00000000-0005-0000-0000-0000F3090000}"/>
    <cellStyle name="Normal 141 4" xfId="829" xr:uid="{00000000-0005-0000-0000-0000F4090000}"/>
    <cellStyle name="Normal 141 5" xfId="830" xr:uid="{00000000-0005-0000-0000-0000F5090000}"/>
    <cellStyle name="Normal 141 6" xfId="831" xr:uid="{00000000-0005-0000-0000-0000F6090000}"/>
    <cellStyle name="Normal 141 7" xfId="832" xr:uid="{00000000-0005-0000-0000-0000F7090000}"/>
    <cellStyle name="Normal 141 8" xfId="833" xr:uid="{00000000-0005-0000-0000-0000F8090000}"/>
    <cellStyle name="Normal 141 9" xfId="834" xr:uid="{00000000-0005-0000-0000-0000F9090000}"/>
    <cellStyle name="Normal 142" xfId="835" xr:uid="{00000000-0005-0000-0000-0000FA090000}"/>
    <cellStyle name="Normal 142 10" xfId="836" xr:uid="{00000000-0005-0000-0000-0000FB090000}"/>
    <cellStyle name="Normal 142 2" xfId="837" xr:uid="{00000000-0005-0000-0000-0000FC090000}"/>
    <cellStyle name="Normal 142 3" xfId="838" xr:uid="{00000000-0005-0000-0000-0000FD090000}"/>
    <cellStyle name="Normal 142 4" xfId="839" xr:uid="{00000000-0005-0000-0000-0000FE090000}"/>
    <cellStyle name="Normal 142 5" xfId="840" xr:uid="{00000000-0005-0000-0000-0000FF090000}"/>
    <cellStyle name="Normal 142 6" xfId="841" xr:uid="{00000000-0005-0000-0000-0000000A0000}"/>
    <cellStyle name="Normal 142 7" xfId="842" xr:uid="{00000000-0005-0000-0000-0000010A0000}"/>
    <cellStyle name="Normal 142 8" xfId="843" xr:uid="{00000000-0005-0000-0000-0000020A0000}"/>
    <cellStyle name="Normal 142 9" xfId="844" xr:uid="{00000000-0005-0000-0000-0000030A0000}"/>
    <cellStyle name="Normal 143" xfId="845" xr:uid="{00000000-0005-0000-0000-0000040A0000}"/>
    <cellStyle name="Normal 143 10" xfId="846" xr:uid="{00000000-0005-0000-0000-0000050A0000}"/>
    <cellStyle name="Normal 143 2" xfId="847" xr:uid="{00000000-0005-0000-0000-0000060A0000}"/>
    <cellStyle name="Normal 143 3" xfId="848" xr:uid="{00000000-0005-0000-0000-0000070A0000}"/>
    <cellStyle name="Normal 143 4" xfId="849" xr:uid="{00000000-0005-0000-0000-0000080A0000}"/>
    <cellStyle name="Normal 143 5" xfId="850" xr:uid="{00000000-0005-0000-0000-0000090A0000}"/>
    <cellStyle name="Normal 143 6" xfId="851" xr:uid="{00000000-0005-0000-0000-00000A0A0000}"/>
    <cellStyle name="Normal 143 7" xfId="852" xr:uid="{00000000-0005-0000-0000-00000B0A0000}"/>
    <cellStyle name="Normal 143 8" xfId="853" xr:uid="{00000000-0005-0000-0000-00000C0A0000}"/>
    <cellStyle name="Normal 143 9" xfId="854" xr:uid="{00000000-0005-0000-0000-00000D0A0000}"/>
    <cellStyle name="Normal 144" xfId="855" xr:uid="{00000000-0005-0000-0000-00000E0A0000}"/>
    <cellStyle name="Normal 144 10" xfId="856" xr:uid="{00000000-0005-0000-0000-00000F0A0000}"/>
    <cellStyle name="Normal 144 2" xfId="857" xr:uid="{00000000-0005-0000-0000-0000100A0000}"/>
    <cellStyle name="Normal 144 3" xfId="858" xr:uid="{00000000-0005-0000-0000-0000110A0000}"/>
    <cellStyle name="Normal 144 4" xfId="859" xr:uid="{00000000-0005-0000-0000-0000120A0000}"/>
    <cellStyle name="Normal 144 5" xfId="860" xr:uid="{00000000-0005-0000-0000-0000130A0000}"/>
    <cellStyle name="Normal 144 6" xfId="861" xr:uid="{00000000-0005-0000-0000-0000140A0000}"/>
    <cellStyle name="Normal 144 7" xfId="862" xr:uid="{00000000-0005-0000-0000-0000150A0000}"/>
    <cellStyle name="Normal 144 8" xfId="863" xr:uid="{00000000-0005-0000-0000-0000160A0000}"/>
    <cellStyle name="Normal 144 9" xfId="864" xr:uid="{00000000-0005-0000-0000-0000170A0000}"/>
    <cellStyle name="Normal 145" xfId="865" xr:uid="{00000000-0005-0000-0000-0000180A0000}"/>
    <cellStyle name="Normal 145 10" xfId="866" xr:uid="{00000000-0005-0000-0000-0000190A0000}"/>
    <cellStyle name="Normal 145 2" xfId="867" xr:uid="{00000000-0005-0000-0000-00001A0A0000}"/>
    <cellStyle name="Normal 145 3" xfId="868" xr:uid="{00000000-0005-0000-0000-00001B0A0000}"/>
    <cellStyle name="Normal 145 4" xfId="869" xr:uid="{00000000-0005-0000-0000-00001C0A0000}"/>
    <cellStyle name="Normal 145 5" xfId="870" xr:uid="{00000000-0005-0000-0000-00001D0A0000}"/>
    <cellStyle name="Normal 145 6" xfId="871" xr:uid="{00000000-0005-0000-0000-00001E0A0000}"/>
    <cellStyle name="Normal 145 7" xfId="872" xr:uid="{00000000-0005-0000-0000-00001F0A0000}"/>
    <cellStyle name="Normal 145 8" xfId="873" xr:uid="{00000000-0005-0000-0000-0000200A0000}"/>
    <cellStyle name="Normal 145 9" xfId="874" xr:uid="{00000000-0005-0000-0000-0000210A0000}"/>
    <cellStyle name="Normal 146" xfId="875" xr:uid="{00000000-0005-0000-0000-0000220A0000}"/>
    <cellStyle name="Normal 146 10" xfId="876" xr:uid="{00000000-0005-0000-0000-0000230A0000}"/>
    <cellStyle name="Normal 146 2" xfId="877" xr:uid="{00000000-0005-0000-0000-0000240A0000}"/>
    <cellStyle name="Normal 146 3" xfId="878" xr:uid="{00000000-0005-0000-0000-0000250A0000}"/>
    <cellStyle name="Normal 146 4" xfId="879" xr:uid="{00000000-0005-0000-0000-0000260A0000}"/>
    <cellStyle name="Normal 146 5" xfId="880" xr:uid="{00000000-0005-0000-0000-0000270A0000}"/>
    <cellStyle name="Normal 146 6" xfId="881" xr:uid="{00000000-0005-0000-0000-0000280A0000}"/>
    <cellStyle name="Normal 146 7" xfId="882" xr:uid="{00000000-0005-0000-0000-0000290A0000}"/>
    <cellStyle name="Normal 146 8" xfId="883" xr:uid="{00000000-0005-0000-0000-00002A0A0000}"/>
    <cellStyle name="Normal 146 9" xfId="884" xr:uid="{00000000-0005-0000-0000-00002B0A0000}"/>
    <cellStyle name="Normal 147" xfId="885" xr:uid="{00000000-0005-0000-0000-00002C0A0000}"/>
    <cellStyle name="Normal 147 10" xfId="886" xr:uid="{00000000-0005-0000-0000-00002D0A0000}"/>
    <cellStyle name="Normal 147 2" xfId="887" xr:uid="{00000000-0005-0000-0000-00002E0A0000}"/>
    <cellStyle name="Normal 147 3" xfId="888" xr:uid="{00000000-0005-0000-0000-00002F0A0000}"/>
    <cellStyle name="Normal 147 4" xfId="889" xr:uid="{00000000-0005-0000-0000-0000300A0000}"/>
    <cellStyle name="Normal 147 5" xfId="890" xr:uid="{00000000-0005-0000-0000-0000310A0000}"/>
    <cellStyle name="Normal 147 6" xfId="891" xr:uid="{00000000-0005-0000-0000-0000320A0000}"/>
    <cellStyle name="Normal 147 7" xfId="892" xr:uid="{00000000-0005-0000-0000-0000330A0000}"/>
    <cellStyle name="Normal 147 8" xfId="893" xr:uid="{00000000-0005-0000-0000-0000340A0000}"/>
    <cellStyle name="Normal 147 9" xfId="894" xr:uid="{00000000-0005-0000-0000-0000350A0000}"/>
    <cellStyle name="Normal 148" xfId="895" xr:uid="{00000000-0005-0000-0000-0000360A0000}"/>
    <cellStyle name="Normal 148 10" xfId="896" xr:uid="{00000000-0005-0000-0000-0000370A0000}"/>
    <cellStyle name="Normal 148 2" xfId="897" xr:uid="{00000000-0005-0000-0000-0000380A0000}"/>
    <cellStyle name="Normal 148 3" xfId="898" xr:uid="{00000000-0005-0000-0000-0000390A0000}"/>
    <cellStyle name="Normal 148 4" xfId="899" xr:uid="{00000000-0005-0000-0000-00003A0A0000}"/>
    <cellStyle name="Normal 148 5" xfId="900" xr:uid="{00000000-0005-0000-0000-00003B0A0000}"/>
    <cellStyle name="Normal 148 6" xfId="901" xr:uid="{00000000-0005-0000-0000-00003C0A0000}"/>
    <cellStyle name="Normal 148 7" xfId="902" xr:uid="{00000000-0005-0000-0000-00003D0A0000}"/>
    <cellStyle name="Normal 148 8" xfId="903" xr:uid="{00000000-0005-0000-0000-00003E0A0000}"/>
    <cellStyle name="Normal 148 9" xfId="904" xr:uid="{00000000-0005-0000-0000-00003F0A0000}"/>
    <cellStyle name="Normal 149" xfId="905" xr:uid="{00000000-0005-0000-0000-0000400A0000}"/>
    <cellStyle name="Normal 149 10" xfId="906" xr:uid="{00000000-0005-0000-0000-0000410A0000}"/>
    <cellStyle name="Normal 149 2" xfId="907" xr:uid="{00000000-0005-0000-0000-0000420A0000}"/>
    <cellStyle name="Normal 149 3" xfId="908" xr:uid="{00000000-0005-0000-0000-0000430A0000}"/>
    <cellStyle name="Normal 149 4" xfId="909" xr:uid="{00000000-0005-0000-0000-0000440A0000}"/>
    <cellStyle name="Normal 149 5" xfId="910" xr:uid="{00000000-0005-0000-0000-0000450A0000}"/>
    <cellStyle name="Normal 149 6" xfId="911" xr:uid="{00000000-0005-0000-0000-0000460A0000}"/>
    <cellStyle name="Normal 149 7" xfId="912" xr:uid="{00000000-0005-0000-0000-0000470A0000}"/>
    <cellStyle name="Normal 149 8" xfId="913" xr:uid="{00000000-0005-0000-0000-0000480A0000}"/>
    <cellStyle name="Normal 149 9" xfId="914" xr:uid="{00000000-0005-0000-0000-0000490A0000}"/>
    <cellStyle name="Normal 15" xfId="915" xr:uid="{00000000-0005-0000-0000-00004A0A0000}"/>
    <cellStyle name="Normal 15 10" xfId="916" xr:uid="{00000000-0005-0000-0000-00004B0A0000}"/>
    <cellStyle name="Normal 15 2" xfId="917" xr:uid="{00000000-0005-0000-0000-00004C0A0000}"/>
    <cellStyle name="Normal 15 3" xfId="918" xr:uid="{00000000-0005-0000-0000-00004D0A0000}"/>
    <cellStyle name="Normal 15 4" xfId="919" xr:uid="{00000000-0005-0000-0000-00004E0A0000}"/>
    <cellStyle name="Normal 15 5" xfId="920" xr:uid="{00000000-0005-0000-0000-00004F0A0000}"/>
    <cellStyle name="Normal 15 6" xfId="921" xr:uid="{00000000-0005-0000-0000-0000500A0000}"/>
    <cellStyle name="Normal 15 7" xfId="922" xr:uid="{00000000-0005-0000-0000-0000510A0000}"/>
    <cellStyle name="Normal 15 8" xfId="923" xr:uid="{00000000-0005-0000-0000-0000520A0000}"/>
    <cellStyle name="Normal 15 9" xfId="924" xr:uid="{00000000-0005-0000-0000-0000530A0000}"/>
    <cellStyle name="Normal 150" xfId="925" xr:uid="{00000000-0005-0000-0000-0000540A0000}"/>
    <cellStyle name="Normal 150 10" xfId="926" xr:uid="{00000000-0005-0000-0000-0000550A0000}"/>
    <cellStyle name="Normal 150 2" xfId="927" xr:uid="{00000000-0005-0000-0000-0000560A0000}"/>
    <cellStyle name="Normal 150 3" xfId="928" xr:uid="{00000000-0005-0000-0000-0000570A0000}"/>
    <cellStyle name="Normal 150 4" xfId="929" xr:uid="{00000000-0005-0000-0000-0000580A0000}"/>
    <cellStyle name="Normal 150 5" xfId="930" xr:uid="{00000000-0005-0000-0000-0000590A0000}"/>
    <cellStyle name="Normal 150 6" xfId="931" xr:uid="{00000000-0005-0000-0000-00005A0A0000}"/>
    <cellStyle name="Normal 150 7" xfId="932" xr:uid="{00000000-0005-0000-0000-00005B0A0000}"/>
    <cellStyle name="Normal 150 8" xfId="933" xr:uid="{00000000-0005-0000-0000-00005C0A0000}"/>
    <cellStyle name="Normal 150 9" xfId="934" xr:uid="{00000000-0005-0000-0000-00005D0A0000}"/>
    <cellStyle name="Normal 151" xfId="935" xr:uid="{00000000-0005-0000-0000-00005E0A0000}"/>
    <cellStyle name="Normal 151 10" xfId="936" xr:uid="{00000000-0005-0000-0000-00005F0A0000}"/>
    <cellStyle name="Normal 151 2" xfId="937" xr:uid="{00000000-0005-0000-0000-0000600A0000}"/>
    <cellStyle name="Normal 151 3" xfId="938" xr:uid="{00000000-0005-0000-0000-0000610A0000}"/>
    <cellStyle name="Normal 151 4" xfId="939" xr:uid="{00000000-0005-0000-0000-0000620A0000}"/>
    <cellStyle name="Normal 151 5" xfId="940" xr:uid="{00000000-0005-0000-0000-0000630A0000}"/>
    <cellStyle name="Normal 151 6" xfId="941" xr:uid="{00000000-0005-0000-0000-0000640A0000}"/>
    <cellStyle name="Normal 151 7" xfId="942" xr:uid="{00000000-0005-0000-0000-0000650A0000}"/>
    <cellStyle name="Normal 151 8" xfId="943" xr:uid="{00000000-0005-0000-0000-0000660A0000}"/>
    <cellStyle name="Normal 151 9" xfId="944" xr:uid="{00000000-0005-0000-0000-0000670A0000}"/>
    <cellStyle name="Normal 152" xfId="945" xr:uid="{00000000-0005-0000-0000-0000680A0000}"/>
    <cellStyle name="Normal 152 10" xfId="946" xr:uid="{00000000-0005-0000-0000-0000690A0000}"/>
    <cellStyle name="Normal 152 2" xfId="947" xr:uid="{00000000-0005-0000-0000-00006A0A0000}"/>
    <cellStyle name="Normal 152 3" xfId="948" xr:uid="{00000000-0005-0000-0000-00006B0A0000}"/>
    <cellStyle name="Normal 152 4" xfId="949" xr:uid="{00000000-0005-0000-0000-00006C0A0000}"/>
    <cellStyle name="Normal 152 5" xfId="950" xr:uid="{00000000-0005-0000-0000-00006D0A0000}"/>
    <cellStyle name="Normal 152 6" xfId="951" xr:uid="{00000000-0005-0000-0000-00006E0A0000}"/>
    <cellStyle name="Normal 152 7" xfId="952" xr:uid="{00000000-0005-0000-0000-00006F0A0000}"/>
    <cellStyle name="Normal 152 8" xfId="953" xr:uid="{00000000-0005-0000-0000-0000700A0000}"/>
    <cellStyle name="Normal 152 9" xfId="954" xr:uid="{00000000-0005-0000-0000-0000710A0000}"/>
    <cellStyle name="Normal 153" xfId="955" xr:uid="{00000000-0005-0000-0000-0000720A0000}"/>
    <cellStyle name="Normal 153 10" xfId="956" xr:uid="{00000000-0005-0000-0000-0000730A0000}"/>
    <cellStyle name="Normal 153 2" xfId="957" xr:uid="{00000000-0005-0000-0000-0000740A0000}"/>
    <cellStyle name="Normal 153 3" xfId="958" xr:uid="{00000000-0005-0000-0000-0000750A0000}"/>
    <cellStyle name="Normal 153 4" xfId="959" xr:uid="{00000000-0005-0000-0000-0000760A0000}"/>
    <cellStyle name="Normal 153 5" xfId="960" xr:uid="{00000000-0005-0000-0000-0000770A0000}"/>
    <cellStyle name="Normal 153 6" xfId="961" xr:uid="{00000000-0005-0000-0000-0000780A0000}"/>
    <cellStyle name="Normal 153 7" xfId="962" xr:uid="{00000000-0005-0000-0000-0000790A0000}"/>
    <cellStyle name="Normal 153 8" xfId="963" xr:uid="{00000000-0005-0000-0000-00007A0A0000}"/>
    <cellStyle name="Normal 153 9" xfId="964" xr:uid="{00000000-0005-0000-0000-00007B0A0000}"/>
    <cellStyle name="Normal 154" xfId="965" xr:uid="{00000000-0005-0000-0000-00007C0A0000}"/>
    <cellStyle name="Normal 154 10" xfId="966" xr:uid="{00000000-0005-0000-0000-00007D0A0000}"/>
    <cellStyle name="Normal 154 2" xfId="967" xr:uid="{00000000-0005-0000-0000-00007E0A0000}"/>
    <cellStyle name="Normal 154 3" xfId="968" xr:uid="{00000000-0005-0000-0000-00007F0A0000}"/>
    <cellStyle name="Normal 154 4" xfId="969" xr:uid="{00000000-0005-0000-0000-0000800A0000}"/>
    <cellStyle name="Normal 154 5" xfId="970" xr:uid="{00000000-0005-0000-0000-0000810A0000}"/>
    <cellStyle name="Normal 154 6" xfId="971" xr:uid="{00000000-0005-0000-0000-0000820A0000}"/>
    <cellStyle name="Normal 154 7" xfId="972" xr:uid="{00000000-0005-0000-0000-0000830A0000}"/>
    <cellStyle name="Normal 154 8" xfId="973" xr:uid="{00000000-0005-0000-0000-0000840A0000}"/>
    <cellStyle name="Normal 154 9" xfId="974" xr:uid="{00000000-0005-0000-0000-0000850A0000}"/>
    <cellStyle name="Normal 155" xfId="975" xr:uid="{00000000-0005-0000-0000-0000860A0000}"/>
    <cellStyle name="Normal 155 10" xfId="976" xr:uid="{00000000-0005-0000-0000-0000870A0000}"/>
    <cellStyle name="Normal 155 2" xfId="977" xr:uid="{00000000-0005-0000-0000-0000880A0000}"/>
    <cellStyle name="Normal 155 3" xfId="978" xr:uid="{00000000-0005-0000-0000-0000890A0000}"/>
    <cellStyle name="Normal 155 4" xfId="979" xr:uid="{00000000-0005-0000-0000-00008A0A0000}"/>
    <cellStyle name="Normal 155 5" xfId="980" xr:uid="{00000000-0005-0000-0000-00008B0A0000}"/>
    <cellStyle name="Normal 155 6" xfId="981" xr:uid="{00000000-0005-0000-0000-00008C0A0000}"/>
    <cellStyle name="Normal 155 7" xfId="982" xr:uid="{00000000-0005-0000-0000-00008D0A0000}"/>
    <cellStyle name="Normal 155 8" xfId="983" xr:uid="{00000000-0005-0000-0000-00008E0A0000}"/>
    <cellStyle name="Normal 155 9" xfId="984" xr:uid="{00000000-0005-0000-0000-00008F0A0000}"/>
    <cellStyle name="Normal 156" xfId="985" xr:uid="{00000000-0005-0000-0000-0000900A0000}"/>
    <cellStyle name="Normal 156 10" xfId="986" xr:uid="{00000000-0005-0000-0000-0000910A0000}"/>
    <cellStyle name="Normal 156 2" xfId="987" xr:uid="{00000000-0005-0000-0000-0000920A0000}"/>
    <cellStyle name="Normal 156 3" xfId="988" xr:uid="{00000000-0005-0000-0000-0000930A0000}"/>
    <cellStyle name="Normal 156 4" xfId="989" xr:uid="{00000000-0005-0000-0000-0000940A0000}"/>
    <cellStyle name="Normal 156 5" xfId="990" xr:uid="{00000000-0005-0000-0000-0000950A0000}"/>
    <cellStyle name="Normal 156 6" xfId="991" xr:uid="{00000000-0005-0000-0000-0000960A0000}"/>
    <cellStyle name="Normal 156 7" xfId="992" xr:uid="{00000000-0005-0000-0000-0000970A0000}"/>
    <cellStyle name="Normal 156 8" xfId="993" xr:uid="{00000000-0005-0000-0000-0000980A0000}"/>
    <cellStyle name="Normal 156 9" xfId="994" xr:uid="{00000000-0005-0000-0000-0000990A0000}"/>
    <cellStyle name="Normal 157" xfId="995" xr:uid="{00000000-0005-0000-0000-00009A0A0000}"/>
    <cellStyle name="Normal 157 10" xfId="996" xr:uid="{00000000-0005-0000-0000-00009B0A0000}"/>
    <cellStyle name="Normal 157 2" xfId="997" xr:uid="{00000000-0005-0000-0000-00009C0A0000}"/>
    <cellStyle name="Normal 157 3" xfId="998" xr:uid="{00000000-0005-0000-0000-00009D0A0000}"/>
    <cellStyle name="Normal 157 4" xfId="999" xr:uid="{00000000-0005-0000-0000-00009E0A0000}"/>
    <cellStyle name="Normal 157 5" xfId="1000" xr:uid="{00000000-0005-0000-0000-00009F0A0000}"/>
    <cellStyle name="Normal 157 6" xfId="1001" xr:uid="{00000000-0005-0000-0000-0000A00A0000}"/>
    <cellStyle name="Normal 157 7" xfId="1002" xr:uid="{00000000-0005-0000-0000-0000A10A0000}"/>
    <cellStyle name="Normal 157 8" xfId="1003" xr:uid="{00000000-0005-0000-0000-0000A20A0000}"/>
    <cellStyle name="Normal 157 9" xfId="1004" xr:uid="{00000000-0005-0000-0000-0000A30A0000}"/>
    <cellStyle name="Normal 158" xfId="1005" xr:uid="{00000000-0005-0000-0000-0000A40A0000}"/>
    <cellStyle name="Normal 158 10" xfId="1006" xr:uid="{00000000-0005-0000-0000-0000A50A0000}"/>
    <cellStyle name="Normal 158 2" xfId="1007" xr:uid="{00000000-0005-0000-0000-0000A60A0000}"/>
    <cellStyle name="Normal 158 3" xfId="1008" xr:uid="{00000000-0005-0000-0000-0000A70A0000}"/>
    <cellStyle name="Normal 158 4" xfId="1009" xr:uid="{00000000-0005-0000-0000-0000A80A0000}"/>
    <cellStyle name="Normal 158 5" xfId="1010" xr:uid="{00000000-0005-0000-0000-0000A90A0000}"/>
    <cellStyle name="Normal 158 6" xfId="1011" xr:uid="{00000000-0005-0000-0000-0000AA0A0000}"/>
    <cellStyle name="Normal 158 7" xfId="1012" xr:uid="{00000000-0005-0000-0000-0000AB0A0000}"/>
    <cellStyle name="Normal 158 8" xfId="1013" xr:uid="{00000000-0005-0000-0000-0000AC0A0000}"/>
    <cellStyle name="Normal 158 9" xfId="1014" xr:uid="{00000000-0005-0000-0000-0000AD0A0000}"/>
    <cellStyle name="Normal 159" xfId="1015" xr:uid="{00000000-0005-0000-0000-0000AE0A0000}"/>
    <cellStyle name="Normal 159 10" xfId="1016" xr:uid="{00000000-0005-0000-0000-0000AF0A0000}"/>
    <cellStyle name="Normal 159 2" xfId="1017" xr:uid="{00000000-0005-0000-0000-0000B00A0000}"/>
    <cellStyle name="Normal 159 3" xfId="1018" xr:uid="{00000000-0005-0000-0000-0000B10A0000}"/>
    <cellStyle name="Normal 159 4" xfId="1019" xr:uid="{00000000-0005-0000-0000-0000B20A0000}"/>
    <cellStyle name="Normal 159 5" xfId="1020" xr:uid="{00000000-0005-0000-0000-0000B30A0000}"/>
    <cellStyle name="Normal 159 6" xfId="1021" xr:uid="{00000000-0005-0000-0000-0000B40A0000}"/>
    <cellStyle name="Normal 159 7" xfId="1022" xr:uid="{00000000-0005-0000-0000-0000B50A0000}"/>
    <cellStyle name="Normal 159 8" xfId="1023" xr:uid="{00000000-0005-0000-0000-0000B60A0000}"/>
    <cellStyle name="Normal 159 9" xfId="1024" xr:uid="{00000000-0005-0000-0000-0000B70A0000}"/>
    <cellStyle name="Normal 16" xfId="1025" xr:uid="{00000000-0005-0000-0000-0000B80A0000}"/>
    <cellStyle name="Normal 16 10" xfId="1026" xr:uid="{00000000-0005-0000-0000-0000B90A0000}"/>
    <cellStyle name="Normal 16 2" xfId="1027" xr:uid="{00000000-0005-0000-0000-0000BA0A0000}"/>
    <cellStyle name="Normal 16 3" xfId="1028" xr:uid="{00000000-0005-0000-0000-0000BB0A0000}"/>
    <cellStyle name="Normal 16 4" xfId="1029" xr:uid="{00000000-0005-0000-0000-0000BC0A0000}"/>
    <cellStyle name="Normal 16 5" xfId="1030" xr:uid="{00000000-0005-0000-0000-0000BD0A0000}"/>
    <cellStyle name="Normal 16 6" xfId="1031" xr:uid="{00000000-0005-0000-0000-0000BE0A0000}"/>
    <cellStyle name="Normal 16 7" xfId="1032" xr:uid="{00000000-0005-0000-0000-0000BF0A0000}"/>
    <cellStyle name="Normal 16 8" xfId="1033" xr:uid="{00000000-0005-0000-0000-0000C00A0000}"/>
    <cellStyle name="Normal 16 9" xfId="1034" xr:uid="{00000000-0005-0000-0000-0000C10A0000}"/>
    <cellStyle name="Normal 160" xfId="1035" xr:uid="{00000000-0005-0000-0000-0000C20A0000}"/>
    <cellStyle name="Normal 160 10" xfId="1036" xr:uid="{00000000-0005-0000-0000-0000C30A0000}"/>
    <cellStyle name="Normal 160 2" xfId="1037" xr:uid="{00000000-0005-0000-0000-0000C40A0000}"/>
    <cellStyle name="Normal 160 3" xfId="1038" xr:uid="{00000000-0005-0000-0000-0000C50A0000}"/>
    <cellStyle name="Normal 160 4" xfId="1039" xr:uid="{00000000-0005-0000-0000-0000C60A0000}"/>
    <cellStyle name="Normal 160 5" xfId="1040" xr:uid="{00000000-0005-0000-0000-0000C70A0000}"/>
    <cellStyle name="Normal 160 6" xfId="1041" xr:uid="{00000000-0005-0000-0000-0000C80A0000}"/>
    <cellStyle name="Normal 160 7" xfId="1042" xr:uid="{00000000-0005-0000-0000-0000C90A0000}"/>
    <cellStyle name="Normal 160 8" xfId="1043" xr:uid="{00000000-0005-0000-0000-0000CA0A0000}"/>
    <cellStyle name="Normal 160 9" xfId="1044" xr:uid="{00000000-0005-0000-0000-0000CB0A0000}"/>
    <cellStyle name="Normal 161" xfId="1045" xr:uid="{00000000-0005-0000-0000-0000CC0A0000}"/>
    <cellStyle name="Normal 161 10" xfId="1046" xr:uid="{00000000-0005-0000-0000-0000CD0A0000}"/>
    <cellStyle name="Normal 161 2" xfId="1047" xr:uid="{00000000-0005-0000-0000-0000CE0A0000}"/>
    <cellStyle name="Normal 161 3" xfId="1048" xr:uid="{00000000-0005-0000-0000-0000CF0A0000}"/>
    <cellStyle name="Normal 161 4" xfId="1049" xr:uid="{00000000-0005-0000-0000-0000D00A0000}"/>
    <cellStyle name="Normal 161 5" xfId="1050" xr:uid="{00000000-0005-0000-0000-0000D10A0000}"/>
    <cellStyle name="Normal 161 6" xfId="1051" xr:uid="{00000000-0005-0000-0000-0000D20A0000}"/>
    <cellStyle name="Normal 161 7" xfId="1052" xr:uid="{00000000-0005-0000-0000-0000D30A0000}"/>
    <cellStyle name="Normal 161 8" xfId="1053" xr:uid="{00000000-0005-0000-0000-0000D40A0000}"/>
    <cellStyle name="Normal 161 9" xfId="1054" xr:uid="{00000000-0005-0000-0000-0000D50A0000}"/>
    <cellStyle name="Normal 162" xfId="1055" xr:uid="{00000000-0005-0000-0000-0000D60A0000}"/>
    <cellStyle name="Normal 162 10" xfId="1056" xr:uid="{00000000-0005-0000-0000-0000D70A0000}"/>
    <cellStyle name="Normal 162 2" xfId="1057" xr:uid="{00000000-0005-0000-0000-0000D80A0000}"/>
    <cellStyle name="Normal 162 3" xfId="1058" xr:uid="{00000000-0005-0000-0000-0000D90A0000}"/>
    <cellStyle name="Normal 162 4" xfId="1059" xr:uid="{00000000-0005-0000-0000-0000DA0A0000}"/>
    <cellStyle name="Normal 162 5" xfId="1060" xr:uid="{00000000-0005-0000-0000-0000DB0A0000}"/>
    <cellStyle name="Normal 162 6" xfId="1061" xr:uid="{00000000-0005-0000-0000-0000DC0A0000}"/>
    <cellStyle name="Normal 162 7" xfId="1062" xr:uid="{00000000-0005-0000-0000-0000DD0A0000}"/>
    <cellStyle name="Normal 162 8" xfId="1063" xr:uid="{00000000-0005-0000-0000-0000DE0A0000}"/>
    <cellStyle name="Normal 162 9" xfId="1064" xr:uid="{00000000-0005-0000-0000-0000DF0A0000}"/>
    <cellStyle name="Normal 163" xfId="1065" xr:uid="{00000000-0005-0000-0000-0000E00A0000}"/>
    <cellStyle name="Normal 163 10" xfId="1066" xr:uid="{00000000-0005-0000-0000-0000E10A0000}"/>
    <cellStyle name="Normal 163 2" xfId="1067" xr:uid="{00000000-0005-0000-0000-0000E20A0000}"/>
    <cellStyle name="Normal 163 3" xfId="1068" xr:uid="{00000000-0005-0000-0000-0000E30A0000}"/>
    <cellStyle name="Normal 163 4" xfId="1069" xr:uid="{00000000-0005-0000-0000-0000E40A0000}"/>
    <cellStyle name="Normal 163 5" xfId="1070" xr:uid="{00000000-0005-0000-0000-0000E50A0000}"/>
    <cellStyle name="Normal 163 6" xfId="1071" xr:uid="{00000000-0005-0000-0000-0000E60A0000}"/>
    <cellStyle name="Normal 163 7" xfId="1072" xr:uid="{00000000-0005-0000-0000-0000E70A0000}"/>
    <cellStyle name="Normal 163 8" xfId="1073" xr:uid="{00000000-0005-0000-0000-0000E80A0000}"/>
    <cellStyle name="Normal 163 9" xfId="1074" xr:uid="{00000000-0005-0000-0000-0000E90A0000}"/>
    <cellStyle name="Normal 164" xfId="1075" xr:uid="{00000000-0005-0000-0000-0000EA0A0000}"/>
    <cellStyle name="Normal 164 10" xfId="1076" xr:uid="{00000000-0005-0000-0000-0000EB0A0000}"/>
    <cellStyle name="Normal 164 2" xfId="1077" xr:uid="{00000000-0005-0000-0000-0000EC0A0000}"/>
    <cellStyle name="Normal 164 3" xfId="1078" xr:uid="{00000000-0005-0000-0000-0000ED0A0000}"/>
    <cellStyle name="Normal 164 4" xfId="1079" xr:uid="{00000000-0005-0000-0000-0000EE0A0000}"/>
    <cellStyle name="Normal 164 5" xfId="1080" xr:uid="{00000000-0005-0000-0000-0000EF0A0000}"/>
    <cellStyle name="Normal 164 6" xfId="1081" xr:uid="{00000000-0005-0000-0000-0000F00A0000}"/>
    <cellStyle name="Normal 164 7" xfId="1082" xr:uid="{00000000-0005-0000-0000-0000F10A0000}"/>
    <cellStyle name="Normal 164 8" xfId="1083" xr:uid="{00000000-0005-0000-0000-0000F20A0000}"/>
    <cellStyle name="Normal 164 9" xfId="1084" xr:uid="{00000000-0005-0000-0000-0000F30A0000}"/>
    <cellStyle name="Normal 165" xfId="1085" xr:uid="{00000000-0005-0000-0000-0000F40A0000}"/>
    <cellStyle name="Normal 165 10" xfId="1086" xr:uid="{00000000-0005-0000-0000-0000F50A0000}"/>
    <cellStyle name="Normal 165 2" xfId="1087" xr:uid="{00000000-0005-0000-0000-0000F60A0000}"/>
    <cellStyle name="Normal 165 3" xfId="1088" xr:uid="{00000000-0005-0000-0000-0000F70A0000}"/>
    <cellStyle name="Normal 165 4" xfId="1089" xr:uid="{00000000-0005-0000-0000-0000F80A0000}"/>
    <cellStyle name="Normal 165 5" xfId="1090" xr:uid="{00000000-0005-0000-0000-0000F90A0000}"/>
    <cellStyle name="Normal 165 6" xfId="1091" xr:uid="{00000000-0005-0000-0000-0000FA0A0000}"/>
    <cellStyle name="Normal 165 7" xfId="1092" xr:uid="{00000000-0005-0000-0000-0000FB0A0000}"/>
    <cellStyle name="Normal 165 8" xfId="1093" xr:uid="{00000000-0005-0000-0000-0000FC0A0000}"/>
    <cellStyle name="Normal 165 9" xfId="1094" xr:uid="{00000000-0005-0000-0000-0000FD0A0000}"/>
    <cellStyle name="Normal 166" xfId="1095" xr:uid="{00000000-0005-0000-0000-0000FE0A0000}"/>
    <cellStyle name="Normal 166 10" xfId="1096" xr:uid="{00000000-0005-0000-0000-0000FF0A0000}"/>
    <cellStyle name="Normal 166 2" xfId="1097" xr:uid="{00000000-0005-0000-0000-0000000B0000}"/>
    <cellStyle name="Normal 166 3" xfId="1098" xr:uid="{00000000-0005-0000-0000-0000010B0000}"/>
    <cellStyle name="Normal 166 4" xfId="1099" xr:uid="{00000000-0005-0000-0000-0000020B0000}"/>
    <cellStyle name="Normal 166 5" xfId="1100" xr:uid="{00000000-0005-0000-0000-0000030B0000}"/>
    <cellStyle name="Normal 166 6" xfId="1101" xr:uid="{00000000-0005-0000-0000-0000040B0000}"/>
    <cellStyle name="Normal 166 7" xfId="1102" xr:uid="{00000000-0005-0000-0000-0000050B0000}"/>
    <cellStyle name="Normal 166 8" xfId="1103" xr:uid="{00000000-0005-0000-0000-0000060B0000}"/>
    <cellStyle name="Normal 166 9" xfId="1104" xr:uid="{00000000-0005-0000-0000-0000070B0000}"/>
    <cellStyle name="Normal 167" xfId="1105" xr:uid="{00000000-0005-0000-0000-0000080B0000}"/>
    <cellStyle name="Normal 167 10" xfId="1106" xr:uid="{00000000-0005-0000-0000-0000090B0000}"/>
    <cellStyle name="Normal 167 2" xfId="1107" xr:uid="{00000000-0005-0000-0000-00000A0B0000}"/>
    <cellStyle name="Normal 167 3" xfId="1108" xr:uid="{00000000-0005-0000-0000-00000B0B0000}"/>
    <cellStyle name="Normal 167 4" xfId="1109" xr:uid="{00000000-0005-0000-0000-00000C0B0000}"/>
    <cellStyle name="Normal 167 5" xfId="1110" xr:uid="{00000000-0005-0000-0000-00000D0B0000}"/>
    <cellStyle name="Normal 167 6" xfId="1111" xr:uid="{00000000-0005-0000-0000-00000E0B0000}"/>
    <cellStyle name="Normal 167 7" xfId="1112" xr:uid="{00000000-0005-0000-0000-00000F0B0000}"/>
    <cellStyle name="Normal 167 8" xfId="1113" xr:uid="{00000000-0005-0000-0000-0000100B0000}"/>
    <cellStyle name="Normal 167 9" xfId="1114" xr:uid="{00000000-0005-0000-0000-0000110B0000}"/>
    <cellStyle name="Normal 168" xfId="1115" xr:uid="{00000000-0005-0000-0000-0000120B0000}"/>
    <cellStyle name="Normal 168 10" xfId="1116" xr:uid="{00000000-0005-0000-0000-0000130B0000}"/>
    <cellStyle name="Normal 168 2" xfId="1117" xr:uid="{00000000-0005-0000-0000-0000140B0000}"/>
    <cellStyle name="Normal 168 3" xfId="1118" xr:uid="{00000000-0005-0000-0000-0000150B0000}"/>
    <cellStyle name="Normal 168 4" xfId="1119" xr:uid="{00000000-0005-0000-0000-0000160B0000}"/>
    <cellStyle name="Normal 168 5" xfId="1120" xr:uid="{00000000-0005-0000-0000-0000170B0000}"/>
    <cellStyle name="Normal 168 6" xfId="1121" xr:uid="{00000000-0005-0000-0000-0000180B0000}"/>
    <cellStyle name="Normal 168 7" xfId="1122" xr:uid="{00000000-0005-0000-0000-0000190B0000}"/>
    <cellStyle name="Normal 168 8" xfId="1123" xr:uid="{00000000-0005-0000-0000-00001A0B0000}"/>
    <cellStyle name="Normal 168 9" xfId="1124" xr:uid="{00000000-0005-0000-0000-00001B0B0000}"/>
    <cellStyle name="Normal 169" xfId="1125" xr:uid="{00000000-0005-0000-0000-00001C0B0000}"/>
    <cellStyle name="Normal 169 10" xfId="1126" xr:uid="{00000000-0005-0000-0000-00001D0B0000}"/>
    <cellStyle name="Normal 169 2" xfId="1127" xr:uid="{00000000-0005-0000-0000-00001E0B0000}"/>
    <cellStyle name="Normal 169 3" xfId="1128" xr:uid="{00000000-0005-0000-0000-00001F0B0000}"/>
    <cellStyle name="Normal 169 4" xfId="1129" xr:uid="{00000000-0005-0000-0000-0000200B0000}"/>
    <cellStyle name="Normal 169 5" xfId="1130" xr:uid="{00000000-0005-0000-0000-0000210B0000}"/>
    <cellStyle name="Normal 169 6" xfId="1131" xr:uid="{00000000-0005-0000-0000-0000220B0000}"/>
    <cellStyle name="Normal 169 7" xfId="1132" xr:uid="{00000000-0005-0000-0000-0000230B0000}"/>
    <cellStyle name="Normal 169 8" xfId="1133" xr:uid="{00000000-0005-0000-0000-0000240B0000}"/>
    <cellStyle name="Normal 169 9" xfId="1134" xr:uid="{00000000-0005-0000-0000-0000250B0000}"/>
    <cellStyle name="Normal 17" xfId="1135" xr:uid="{00000000-0005-0000-0000-0000260B0000}"/>
    <cellStyle name="Normal 17 10" xfId="1136" xr:uid="{00000000-0005-0000-0000-0000270B0000}"/>
    <cellStyle name="Normal 17 2" xfId="1137" xr:uid="{00000000-0005-0000-0000-0000280B0000}"/>
    <cellStyle name="Normal 17 3" xfId="1138" xr:uid="{00000000-0005-0000-0000-0000290B0000}"/>
    <cellStyle name="Normal 17 4" xfId="1139" xr:uid="{00000000-0005-0000-0000-00002A0B0000}"/>
    <cellStyle name="Normal 17 5" xfId="1140" xr:uid="{00000000-0005-0000-0000-00002B0B0000}"/>
    <cellStyle name="Normal 17 6" xfId="1141" xr:uid="{00000000-0005-0000-0000-00002C0B0000}"/>
    <cellStyle name="Normal 17 7" xfId="1142" xr:uid="{00000000-0005-0000-0000-00002D0B0000}"/>
    <cellStyle name="Normal 17 8" xfId="1143" xr:uid="{00000000-0005-0000-0000-00002E0B0000}"/>
    <cellStyle name="Normal 17 9" xfId="1144" xr:uid="{00000000-0005-0000-0000-00002F0B0000}"/>
    <cellStyle name="Normal 170" xfId="1145" xr:uid="{00000000-0005-0000-0000-0000300B0000}"/>
    <cellStyle name="Normal 170 10" xfId="1146" xr:uid="{00000000-0005-0000-0000-0000310B0000}"/>
    <cellStyle name="Normal 170 2" xfId="1147" xr:uid="{00000000-0005-0000-0000-0000320B0000}"/>
    <cellStyle name="Normal 170 3" xfId="1148" xr:uid="{00000000-0005-0000-0000-0000330B0000}"/>
    <cellStyle name="Normal 170 4" xfId="1149" xr:uid="{00000000-0005-0000-0000-0000340B0000}"/>
    <cellStyle name="Normal 170 5" xfId="1150" xr:uid="{00000000-0005-0000-0000-0000350B0000}"/>
    <cellStyle name="Normal 170 6" xfId="1151" xr:uid="{00000000-0005-0000-0000-0000360B0000}"/>
    <cellStyle name="Normal 170 7" xfId="1152" xr:uid="{00000000-0005-0000-0000-0000370B0000}"/>
    <cellStyle name="Normal 170 8" xfId="1153" xr:uid="{00000000-0005-0000-0000-0000380B0000}"/>
    <cellStyle name="Normal 170 9" xfId="1154" xr:uid="{00000000-0005-0000-0000-0000390B0000}"/>
    <cellStyle name="Normal 171" xfId="1155" xr:uid="{00000000-0005-0000-0000-00003A0B0000}"/>
    <cellStyle name="Normal 171 10" xfId="1156" xr:uid="{00000000-0005-0000-0000-00003B0B0000}"/>
    <cellStyle name="Normal 171 2" xfId="1157" xr:uid="{00000000-0005-0000-0000-00003C0B0000}"/>
    <cellStyle name="Normal 171 3" xfId="1158" xr:uid="{00000000-0005-0000-0000-00003D0B0000}"/>
    <cellStyle name="Normal 171 4" xfId="1159" xr:uid="{00000000-0005-0000-0000-00003E0B0000}"/>
    <cellStyle name="Normal 171 5" xfId="1160" xr:uid="{00000000-0005-0000-0000-00003F0B0000}"/>
    <cellStyle name="Normal 171 6" xfId="1161" xr:uid="{00000000-0005-0000-0000-0000400B0000}"/>
    <cellStyle name="Normal 171 7" xfId="1162" xr:uid="{00000000-0005-0000-0000-0000410B0000}"/>
    <cellStyle name="Normal 171 8" xfId="1163" xr:uid="{00000000-0005-0000-0000-0000420B0000}"/>
    <cellStyle name="Normal 171 9" xfId="1164" xr:uid="{00000000-0005-0000-0000-0000430B0000}"/>
    <cellStyle name="Normal 172" xfId="1165" xr:uid="{00000000-0005-0000-0000-0000440B0000}"/>
    <cellStyle name="Normal 172 10" xfId="1166" xr:uid="{00000000-0005-0000-0000-0000450B0000}"/>
    <cellStyle name="Normal 172 2" xfId="1167" xr:uid="{00000000-0005-0000-0000-0000460B0000}"/>
    <cellStyle name="Normal 172 3" xfId="1168" xr:uid="{00000000-0005-0000-0000-0000470B0000}"/>
    <cellStyle name="Normal 172 4" xfId="1169" xr:uid="{00000000-0005-0000-0000-0000480B0000}"/>
    <cellStyle name="Normal 172 5" xfId="1170" xr:uid="{00000000-0005-0000-0000-0000490B0000}"/>
    <cellStyle name="Normal 172 6" xfId="1171" xr:uid="{00000000-0005-0000-0000-00004A0B0000}"/>
    <cellStyle name="Normal 172 7" xfId="1172" xr:uid="{00000000-0005-0000-0000-00004B0B0000}"/>
    <cellStyle name="Normal 172 8" xfId="1173" xr:uid="{00000000-0005-0000-0000-00004C0B0000}"/>
    <cellStyle name="Normal 172 9" xfId="1174" xr:uid="{00000000-0005-0000-0000-00004D0B0000}"/>
    <cellStyle name="Normal 173" xfId="1175" xr:uid="{00000000-0005-0000-0000-00004E0B0000}"/>
    <cellStyle name="Normal 173 10" xfId="1176" xr:uid="{00000000-0005-0000-0000-00004F0B0000}"/>
    <cellStyle name="Normal 173 2" xfId="1177" xr:uid="{00000000-0005-0000-0000-0000500B0000}"/>
    <cellStyle name="Normal 173 3" xfId="1178" xr:uid="{00000000-0005-0000-0000-0000510B0000}"/>
    <cellStyle name="Normal 173 4" xfId="1179" xr:uid="{00000000-0005-0000-0000-0000520B0000}"/>
    <cellStyle name="Normal 173 5" xfId="1180" xr:uid="{00000000-0005-0000-0000-0000530B0000}"/>
    <cellStyle name="Normal 173 6" xfId="1181" xr:uid="{00000000-0005-0000-0000-0000540B0000}"/>
    <cellStyle name="Normal 173 7" xfId="1182" xr:uid="{00000000-0005-0000-0000-0000550B0000}"/>
    <cellStyle name="Normal 173 8" xfId="1183" xr:uid="{00000000-0005-0000-0000-0000560B0000}"/>
    <cellStyle name="Normal 173 9" xfId="1184" xr:uid="{00000000-0005-0000-0000-0000570B0000}"/>
    <cellStyle name="Normal 174" xfId="1185" xr:uid="{00000000-0005-0000-0000-0000580B0000}"/>
    <cellStyle name="Normal 174 10" xfId="1186" xr:uid="{00000000-0005-0000-0000-0000590B0000}"/>
    <cellStyle name="Normal 174 2" xfId="1187" xr:uid="{00000000-0005-0000-0000-00005A0B0000}"/>
    <cellStyle name="Normal 174 3" xfId="1188" xr:uid="{00000000-0005-0000-0000-00005B0B0000}"/>
    <cellStyle name="Normal 174 4" xfId="1189" xr:uid="{00000000-0005-0000-0000-00005C0B0000}"/>
    <cellStyle name="Normal 174 5" xfId="1190" xr:uid="{00000000-0005-0000-0000-00005D0B0000}"/>
    <cellStyle name="Normal 174 6" xfId="1191" xr:uid="{00000000-0005-0000-0000-00005E0B0000}"/>
    <cellStyle name="Normal 174 7" xfId="1192" xr:uid="{00000000-0005-0000-0000-00005F0B0000}"/>
    <cellStyle name="Normal 174 8" xfId="1193" xr:uid="{00000000-0005-0000-0000-0000600B0000}"/>
    <cellStyle name="Normal 174 9" xfId="1194" xr:uid="{00000000-0005-0000-0000-0000610B0000}"/>
    <cellStyle name="Normal 175" xfId="1195" xr:uid="{00000000-0005-0000-0000-0000620B0000}"/>
    <cellStyle name="Normal 175 10" xfId="1196" xr:uid="{00000000-0005-0000-0000-0000630B0000}"/>
    <cellStyle name="Normal 175 2" xfId="1197" xr:uid="{00000000-0005-0000-0000-0000640B0000}"/>
    <cellStyle name="Normal 175 3" xfId="1198" xr:uid="{00000000-0005-0000-0000-0000650B0000}"/>
    <cellStyle name="Normal 175 4" xfId="1199" xr:uid="{00000000-0005-0000-0000-0000660B0000}"/>
    <cellStyle name="Normal 175 5" xfId="1200" xr:uid="{00000000-0005-0000-0000-0000670B0000}"/>
    <cellStyle name="Normal 175 6" xfId="1201" xr:uid="{00000000-0005-0000-0000-0000680B0000}"/>
    <cellStyle name="Normal 175 7" xfId="1202" xr:uid="{00000000-0005-0000-0000-0000690B0000}"/>
    <cellStyle name="Normal 175 8" xfId="1203" xr:uid="{00000000-0005-0000-0000-00006A0B0000}"/>
    <cellStyle name="Normal 175 9" xfId="1204" xr:uid="{00000000-0005-0000-0000-00006B0B0000}"/>
    <cellStyle name="Normal 176" xfId="1205" xr:uid="{00000000-0005-0000-0000-00006C0B0000}"/>
    <cellStyle name="Normal 176 10" xfId="1206" xr:uid="{00000000-0005-0000-0000-00006D0B0000}"/>
    <cellStyle name="Normal 176 2" xfId="1207" xr:uid="{00000000-0005-0000-0000-00006E0B0000}"/>
    <cellStyle name="Normal 176 3" xfId="1208" xr:uid="{00000000-0005-0000-0000-00006F0B0000}"/>
    <cellStyle name="Normal 176 4" xfId="1209" xr:uid="{00000000-0005-0000-0000-0000700B0000}"/>
    <cellStyle name="Normal 176 5" xfId="1210" xr:uid="{00000000-0005-0000-0000-0000710B0000}"/>
    <cellStyle name="Normal 176 6" xfId="1211" xr:uid="{00000000-0005-0000-0000-0000720B0000}"/>
    <cellStyle name="Normal 176 7" xfId="1212" xr:uid="{00000000-0005-0000-0000-0000730B0000}"/>
    <cellStyle name="Normal 176 8" xfId="1213" xr:uid="{00000000-0005-0000-0000-0000740B0000}"/>
    <cellStyle name="Normal 176 9" xfId="1214" xr:uid="{00000000-0005-0000-0000-0000750B0000}"/>
    <cellStyle name="Normal 177" xfId="1215" xr:uid="{00000000-0005-0000-0000-0000760B0000}"/>
    <cellStyle name="Normal 177 10" xfId="1216" xr:uid="{00000000-0005-0000-0000-0000770B0000}"/>
    <cellStyle name="Normal 177 2" xfId="1217" xr:uid="{00000000-0005-0000-0000-0000780B0000}"/>
    <cellStyle name="Normal 177 3" xfId="1218" xr:uid="{00000000-0005-0000-0000-0000790B0000}"/>
    <cellStyle name="Normal 177 4" xfId="1219" xr:uid="{00000000-0005-0000-0000-00007A0B0000}"/>
    <cellStyle name="Normal 177 5" xfId="1220" xr:uid="{00000000-0005-0000-0000-00007B0B0000}"/>
    <cellStyle name="Normal 177 6" xfId="1221" xr:uid="{00000000-0005-0000-0000-00007C0B0000}"/>
    <cellStyle name="Normal 177 7" xfId="1222" xr:uid="{00000000-0005-0000-0000-00007D0B0000}"/>
    <cellStyle name="Normal 177 8" xfId="1223" xr:uid="{00000000-0005-0000-0000-00007E0B0000}"/>
    <cellStyle name="Normal 177 9" xfId="1224" xr:uid="{00000000-0005-0000-0000-00007F0B0000}"/>
    <cellStyle name="Normal 178" xfId="1225" xr:uid="{00000000-0005-0000-0000-0000800B0000}"/>
    <cellStyle name="Normal 178 10" xfId="1226" xr:uid="{00000000-0005-0000-0000-0000810B0000}"/>
    <cellStyle name="Normal 178 2" xfId="1227" xr:uid="{00000000-0005-0000-0000-0000820B0000}"/>
    <cellStyle name="Normal 178 3" xfId="1228" xr:uid="{00000000-0005-0000-0000-0000830B0000}"/>
    <cellStyle name="Normal 178 4" xfId="1229" xr:uid="{00000000-0005-0000-0000-0000840B0000}"/>
    <cellStyle name="Normal 178 5" xfId="1230" xr:uid="{00000000-0005-0000-0000-0000850B0000}"/>
    <cellStyle name="Normal 178 6" xfId="1231" xr:uid="{00000000-0005-0000-0000-0000860B0000}"/>
    <cellStyle name="Normal 178 7" xfId="1232" xr:uid="{00000000-0005-0000-0000-0000870B0000}"/>
    <cellStyle name="Normal 178 8" xfId="1233" xr:uid="{00000000-0005-0000-0000-0000880B0000}"/>
    <cellStyle name="Normal 178 9" xfId="1234" xr:uid="{00000000-0005-0000-0000-0000890B0000}"/>
    <cellStyle name="Normal 179" xfId="1235" xr:uid="{00000000-0005-0000-0000-00008A0B0000}"/>
    <cellStyle name="Normal 179 10" xfId="1236" xr:uid="{00000000-0005-0000-0000-00008B0B0000}"/>
    <cellStyle name="Normal 179 2" xfId="1237" xr:uid="{00000000-0005-0000-0000-00008C0B0000}"/>
    <cellStyle name="Normal 179 3" xfId="1238" xr:uid="{00000000-0005-0000-0000-00008D0B0000}"/>
    <cellStyle name="Normal 179 4" xfId="1239" xr:uid="{00000000-0005-0000-0000-00008E0B0000}"/>
    <cellStyle name="Normal 179 5" xfId="1240" xr:uid="{00000000-0005-0000-0000-00008F0B0000}"/>
    <cellStyle name="Normal 179 6" xfId="1241" xr:uid="{00000000-0005-0000-0000-0000900B0000}"/>
    <cellStyle name="Normal 179 7" xfId="1242" xr:uid="{00000000-0005-0000-0000-0000910B0000}"/>
    <cellStyle name="Normal 179 8" xfId="1243" xr:uid="{00000000-0005-0000-0000-0000920B0000}"/>
    <cellStyle name="Normal 179 9" xfId="1244" xr:uid="{00000000-0005-0000-0000-0000930B0000}"/>
    <cellStyle name="Normal 18" xfId="1245" xr:uid="{00000000-0005-0000-0000-0000940B0000}"/>
    <cellStyle name="Normal 18 10" xfId="1246" xr:uid="{00000000-0005-0000-0000-0000950B0000}"/>
    <cellStyle name="Normal 18 2" xfId="1247" xr:uid="{00000000-0005-0000-0000-0000960B0000}"/>
    <cellStyle name="Normal 18 3" xfId="1248" xr:uid="{00000000-0005-0000-0000-0000970B0000}"/>
    <cellStyle name="Normal 18 4" xfId="1249" xr:uid="{00000000-0005-0000-0000-0000980B0000}"/>
    <cellStyle name="Normal 18 5" xfId="1250" xr:uid="{00000000-0005-0000-0000-0000990B0000}"/>
    <cellStyle name="Normal 18 6" xfId="1251" xr:uid="{00000000-0005-0000-0000-00009A0B0000}"/>
    <cellStyle name="Normal 18 7" xfId="1252" xr:uid="{00000000-0005-0000-0000-00009B0B0000}"/>
    <cellStyle name="Normal 18 8" xfId="1253" xr:uid="{00000000-0005-0000-0000-00009C0B0000}"/>
    <cellStyle name="Normal 18 9" xfId="1254" xr:uid="{00000000-0005-0000-0000-00009D0B0000}"/>
    <cellStyle name="Normal 180" xfId="1255" xr:uid="{00000000-0005-0000-0000-00009E0B0000}"/>
    <cellStyle name="Normal 180 10" xfId="1256" xr:uid="{00000000-0005-0000-0000-00009F0B0000}"/>
    <cellStyle name="Normal 180 2" xfId="1257" xr:uid="{00000000-0005-0000-0000-0000A00B0000}"/>
    <cellStyle name="Normal 180 3" xfId="1258" xr:uid="{00000000-0005-0000-0000-0000A10B0000}"/>
    <cellStyle name="Normal 180 4" xfId="1259" xr:uid="{00000000-0005-0000-0000-0000A20B0000}"/>
    <cellStyle name="Normal 180 5" xfId="1260" xr:uid="{00000000-0005-0000-0000-0000A30B0000}"/>
    <cellStyle name="Normal 180 6" xfId="1261" xr:uid="{00000000-0005-0000-0000-0000A40B0000}"/>
    <cellStyle name="Normal 180 7" xfId="1262" xr:uid="{00000000-0005-0000-0000-0000A50B0000}"/>
    <cellStyle name="Normal 180 8" xfId="1263" xr:uid="{00000000-0005-0000-0000-0000A60B0000}"/>
    <cellStyle name="Normal 180 9" xfId="1264" xr:uid="{00000000-0005-0000-0000-0000A70B0000}"/>
    <cellStyle name="Normal 181" xfId="1265" xr:uid="{00000000-0005-0000-0000-0000A80B0000}"/>
    <cellStyle name="Normal 181 10" xfId="1266" xr:uid="{00000000-0005-0000-0000-0000A90B0000}"/>
    <cellStyle name="Normal 181 2" xfId="1267" xr:uid="{00000000-0005-0000-0000-0000AA0B0000}"/>
    <cellStyle name="Normal 181 3" xfId="1268" xr:uid="{00000000-0005-0000-0000-0000AB0B0000}"/>
    <cellStyle name="Normal 181 4" xfId="1269" xr:uid="{00000000-0005-0000-0000-0000AC0B0000}"/>
    <cellStyle name="Normal 181 5" xfId="1270" xr:uid="{00000000-0005-0000-0000-0000AD0B0000}"/>
    <cellStyle name="Normal 181 6" xfId="1271" xr:uid="{00000000-0005-0000-0000-0000AE0B0000}"/>
    <cellStyle name="Normal 181 7" xfId="1272" xr:uid="{00000000-0005-0000-0000-0000AF0B0000}"/>
    <cellStyle name="Normal 181 8" xfId="1273" xr:uid="{00000000-0005-0000-0000-0000B00B0000}"/>
    <cellStyle name="Normal 181 9" xfId="1274" xr:uid="{00000000-0005-0000-0000-0000B10B0000}"/>
    <cellStyle name="Normal 182" xfId="1275" xr:uid="{00000000-0005-0000-0000-0000B20B0000}"/>
    <cellStyle name="Normal 182 10" xfId="1276" xr:uid="{00000000-0005-0000-0000-0000B30B0000}"/>
    <cellStyle name="Normal 182 2" xfId="1277" xr:uid="{00000000-0005-0000-0000-0000B40B0000}"/>
    <cellStyle name="Normal 182 3" xfId="1278" xr:uid="{00000000-0005-0000-0000-0000B50B0000}"/>
    <cellStyle name="Normal 182 4" xfId="1279" xr:uid="{00000000-0005-0000-0000-0000B60B0000}"/>
    <cellStyle name="Normal 182 5" xfId="1280" xr:uid="{00000000-0005-0000-0000-0000B70B0000}"/>
    <cellStyle name="Normal 182 6" xfId="1281" xr:uid="{00000000-0005-0000-0000-0000B80B0000}"/>
    <cellStyle name="Normal 182 7" xfId="1282" xr:uid="{00000000-0005-0000-0000-0000B90B0000}"/>
    <cellStyle name="Normal 182 8" xfId="1283" xr:uid="{00000000-0005-0000-0000-0000BA0B0000}"/>
    <cellStyle name="Normal 182 9" xfId="1284" xr:uid="{00000000-0005-0000-0000-0000BB0B0000}"/>
    <cellStyle name="Normal 183" xfId="1285" xr:uid="{00000000-0005-0000-0000-0000BC0B0000}"/>
    <cellStyle name="Normal 183 10" xfId="1286" xr:uid="{00000000-0005-0000-0000-0000BD0B0000}"/>
    <cellStyle name="Normal 183 2" xfId="1287" xr:uid="{00000000-0005-0000-0000-0000BE0B0000}"/>
    <cellStyle name="Normal 183 3" xfId="1288" xr:uid="{00000000-0005-0000-0000-0000BF0B0000}"/>
    <cellStyle name="Normal 183 4" xfId="1289" xr:uid="{00000000-0005-0000-0000-0000C00B0000}"/>
    <cellStyle name="Normal 183 5" xfId="1290" xr:uid="{00000000-0005-0000-0000-0000C10B0000}"/>
    <cellStyle name="Normal 183 6" xfId="1291" xr:uid="{00000000-0005-0000-0000-0000C20B0000}"/>
    <cellStyle name="Normal 183 7" xfId="1292" xr:uid="{00000000-0005-0000-0000-0000C30B0000}"/>
    <cellStyle name="Normal 183 8" xfId="1293" xr:uid="{00000000-0005-0000-0000-0000C40B0000}"/>
    <cellStyle name="Normal 183 9" xfId="1294" xr:uid="{00000000-0005-0000-0000-0000C50B0000}"/>
    <cellStyle name="Normal 184" xfId="1295" xr:uid="{00000000-0005-0000-0000-0000C60B0000}"/>
    <cellStyle name="Normal 184 10" xfId="1296" xr:uid="{00000000-0005-0000-0000-0000C70B0000}"/>
    <cellStyle name="Normal 184 2" xfId="1297" xr:uid="{00000000-0005-0000-0000-0000C80B0000}"/>
    <cellStyle name="Normal 184 3" xfId="1298" xr:uid="{00000000-0005-0000-0000-0000C90B0000}"/>
    <cellStyle name="Normal 184 4" xfId="1299" xr:uid="{00000000-0005-0000-0000-0000CA0B0000}"/>
    <cellStyle name="Normal 184 5" xfId="1300" xr:uid="{00000000-0005-0000-0000-0000CB0B0000}"/>
    <cellStyle name="Normal 184 6" xfId="1301" xr:uid="{00000000-0005-0000-0000-0000CC0B0000}"/>
    <cellStyle name="Normal 184 7" xfId="1302" xr:uid="{00000000-0005-0000-0000-0000CD0B0000}"/>
    <cellStyle name="Normal 184 8" xfId="1303" xr:uid="{00000000-0005-0000-0000-0000CE0B0000}"/>
    <cellStyle name="Normal 184 9" xfId="1304" xr:uid="{00000000-0005-0000-0000-0000CF0B0000}"/>
    <cellStyle name="Normal 185" xfId="1305" xr:uid="{00000000-0005-0000-0000-0000D00B0000}"/>
    <cellStyle name="Normal 185 10" xfId="1306" xr:uid="{00000000-0005-0000-0000-0000D10B0000}"/>
    <cellStyle name="Normal 185 2" xfId="1307" xr:uid="{00000000-0005-0000-0000-0000D20B0000}"/>
    <cellStyle name="Normal 185 3" xfId="1308" xr:uid="{00000000-0005-0000-0000-0000D30B0000}"/>
    <cellStyle name="Normal 185 4" xfId="1309" xr:uid="{00000000-0005-0000-0000-0000D40B0000}"/>
    <cellStyle name="Normal 185 5" xfId="1310" xr:uid="{00000000-0005-0000-0000-0000D50B0000}"/>
    <cellStyle name="Normal 185 6" xfId="1311" xr:uid="{00000000-0005-0000-0000-0000D60B0000}"/>
    <cellStyle name="Normal 185 7" xfId="1312" xr:uid="{00000000-0005-0000-0000-0000D70B0000}"/>
    <cellStyle name="Normal 185 8" xfId="1313" xr:uid="{00000000-0005-0000-0000-0000D80B0000}"/>
    <cellStyle name="Normal 185 9" xfId="1314" xr:uid="{00000000-0005-0000-0000-0000D90B0000}"/>
    <cellStyle name="Normal 186" xfId="1315" xr:uid="{00000000-0005-0000-0000-0000DA0B0000}"/>
    <cellStyle name="Normal 186 10" xfId="1316" xr:uid="{00000000-0005-0000-0000-0000DB0B0000}"/>
    <cellStyle name="Normal 186 2" xfId="1317" xr:uid="{00000000-0005-0000-0000-0000DC0B0000}"/>
    <cellStyle name="Normal 186 3" xfId="1318" xr:uid="{00000000-0005-0000-0000-0000DD0B0000}"/>
    <cellStyle name="Normal 186 4" xfId="1319" xr:uid="{00000000-0005-0000-0000-0000DE0B0000}"/>
    <cellStyle name="Normal 186 5" xfId="1320" xr:uid="{00000000-0005-0000-0000-0000DF0B0000}"/>
    <cellStyle name="Normal 186 6" xfId="1321" xr:uid="{00000000-0005-0000-0000-0000E00B0000}"/>
    <cellStyle name="Normal 186 7" xfId="1322" xr:uid="{00000000-0005-0000-0000-0000E10B0000}"/>
    <cellStyle name="Normal 186 8" xfId="1323" xr:uid="{00000000-0005-0000-0000-0000E20B0000}"/>
    <cellStyle name="Normal 186 9" xfId="1324" xr:uid="{00000000-0005-0000-0000-0000E30B0000}"/>
    <cellStyle name="Normal 187" xfId="1325" xr:uid="{00000000-0005-0000-0000-0000E40B0000}"/>
    <cellStyle name="Normal 187 10" xfId="1326" xr:uid="{00000000-0005-0000-0000-0000E50B0000}"/>
    <cellStyle name="Normal 187 2" xfId="1327" xr:uid="{00000000-0005-0000-0000-0000E60B0000}"/>
    <cellStyle name="Normal 187 3" xfId="1328" xr:uid="{00000000-0005-0000-0000-0000E70B0000}"/>
    <cellStyle name="Normal 187 4" xfId="1329" xr:uid="{00000000-0005-0000-0000-0000E80B0000}"/>
    <cellStyle name="Normal 187 5" xfId="1330" xr:uid="{00000000-0005-0000-0000-0000E90B0000}"/>
    <cellStyle name="Normal 187 6" xfId="1331" xr:uid="{00000000-0005-0000-0000-0000EA0B0000}"/>
    <cellStyle name="Normal 187 7" xfId="1332" xr:uid="{00000000-0005-0000-0000-0000EB0B0000}"/>
    <cellStyle name="Normal 187 8" xfId="1333" xr:uid="{00000000-0005-0000-0000-0000EC0B0000}"/>
    <cellStyle name="Normal 187 9" xfId="1334" xr:uid="{00000000-0005-0000-0000-0000ED0B0000}"/>
    <cellStyle name="Normal 188" xfId="1335" xr:uid="{00000000-0005-0000-0000-0000EE0B0000}"/>
    <cellStyle name="Normal 188 10" xfId="1336" xr:uid="{00000000-0005-0000-0000-0000EF0B0000}"/>
    <cellStyle name="Normal 188 2" xfId="1337" xr:uid="{00000000-0005-0000-0000-0000F00B0000}"/>
    <cellStyle name="Normal 188 3" xfId="1338" xr:uid="{00000000-0005-0000-0000-0000F10B0000}"/>
    <cellStyle name="Normal 188 4" xfId="1339" xr:uid="{00000000-0005-0000-0000-0000F20B0000}"/>
    <cellStyle name="Normal 188 5" xfId="1340" xr:uid="{00000000-0005-0000-0000-0000F30B0000}"/>
    <cellStyle name="Normal 188 6" xfId="1341" xr:uid="{00000000-0005-0000-0000-0000F40B0000}"/>
    <cellStyle name="Normal 188 7" xfId="1342" xr:uid="{00000000-0005-0000-0000-0000F50B0000}"/>
    <cellStyle name="Normal 188 8" xfId="1343" xr:uid="{00000000-0005-0000-0000-0000F60B0000}"/>
    <cellStyle name="Normal 188 9" xfId="1344" xr:uid="{00000000-0005-0000-0000-0000F70B0000}"/>
    <cellStyle name="Normal 189" xfId="1345" xr:uid="{00000000-0005-0000-0000-0000F80B0000}"/>
    <cellStyle name="Normal 189 10" xfId="1346" xr:uid="{00000000-0005-0000-0000-0000F90B0000}"/>
    <cellStyle name="Normal 189 2" xfId="1347" xr:uid="{00000000-0005-0000-0000-0000FA0B0000}"/>
    <cellStyle name="Normal 189 3" xfId="1348" xr:uid="{00000000-0005-0000-0000-0000FB0B0000}"/>
    <cellStyle name="Normal 189 4" xfId="1349" xr:uid="{00000000-0005-0000-0000-0000FC0B0000}"/>
    <cellStyle name="Normal 189 5" xfId="1350" xr:uid="{00000000-0005-0000-0000-0000FD0B0000}"/>
    <cellStyle name="Normal 189 6" xfId="1351" xr:uid="{00000000-0005-0000-0000-0000FE0B0000}"/>
    <cellStyle name="Normal 189 7" xfId="1352" xr:uid="{00000000-0005-0000-0000-0000FF0B0000}"/>
    <cellStyle name="Normal 189 8" xfId="1353" xr:uid="{00000000-0005-0000-0000-0000000C0000}"/>
    <cellStyle name="Normal 189 9" xfId="1354" xr:uid="{00000000-0005-0000-0000-0000010C0000}"/>
    <cellStyle name="Normal 19" xfId="1355" xr:uid="{00000000-0005-0000-0000-0000020C0000}"/>
    <cellStyle name="Normal 19 10" xfId="1356" xr:uid="{00000000-0005-0000-0000-0000030C0000}"/>
    <cellStyle name="Normal 19 2" xfId="1357" xr:uid="{00000000-0005-0000-0000-0000040C0000}"/>
    <cellStyle name="Normal 19 3" xfId="1358" xr:uid="{00000000-0005-0000-0000-0000050C0000}"/>
    <cellStyle name="Normal 19 4" xfId="1359" xr:uid="{00000000-0005-0000-0000-0000060C0000}"/>
    <cellStyle name="Normal 19 5" xfId="1360" xr:uid="{00000000-0005-0000-0000-0000070C0000}"/>
    <cellStyle name="Normal 19 6" xfId="1361" xr:uid="{00000000-0005-0000-0000-0000080C0000}"/>
    <cellStyle name="Normal 19 7" xfId="1362" xr:uid="{00000000-0005-0000-0000-0000090C0000}"/>
    <cellStyle name="Normal 19 8" xfId="1363" xr:uid="{00000000-0005-0000-0000-00000A0C0000}"/>
    <cellStyle name="Normal 19 9" xfId="1364" xr:uid="{00000000-0005-0000-0000-00000B0C0000}"/>
    <cellStyle name="Normal 190" xfId="1365" xr:uid="{00000000-0005-0000-0000-00000C0C0000}"/>
    <cellStyle name="Normal 190 10" xfId="1366" xr:uid="{00000000-0005-0000-0000-00000D0C0000}"/>
    <cellStyle name="Normal 190 2" xfId="1367" xr:uid="{00000000-0005-0000-0000-00000E0C0000}"/>
    <cellStyle name="Normal 190 3" xfId="1368" xr:uid="{00000000-0005-0000-0000-00000F0C0000}"/>
    <cellStyle name="Normal 190 4" xfId="1369" xr:uid="{00000000-0005-0000-0000-0000100C0000}"/>
    <cellStyle name="Normal 190 5" xfId="1370" xr:uid="{00000000-0005-0000-0000-0000110C0000}"/>
    <cellStyle name="Normal 190 6" xfId="1371" xr:uid="{00000000-0005-0000-0000-0000120C0000}"/>
    <cellStyle name="Normal 190 7" xfId="1372" xr:uid="{00000000-0005-0000-0000-0000130C0000}"/>
    <cellStyle name="Normal 190 8" xfId="1373" xr:uid="{00000000-0005-0000-0000-0000140C0000}"/>
    <cellStyle name="Normal 190 9" xfId="1374" xr:uid="{00000000-0005-0000-0000-0000150C0000}"/>
    <cellStyle name="Normal 191" xfId="1375" xr:uid="{00000000-0005-0000-0000-0000160C0000}"/>
    <cellStyle name="Normal 191 10" xfId="1376" xr:uid="{00000000-0005-0000-0000-0000170C0000}"/>
    <cellStyle name="Normal 191 2" xfId="1377" xr:uid="{00000000-0005-0000-0000-0000180C0000}"/>
    <cellStyle name="Normal 191 3" xfId="1378" xr:uid="{00000000-0005-0000-0000-0000190C0000}"/>
    <cellStyle name="Normal 191 4" xfId="1379" xr:uid="{00000000-0005-0000-0000-00001A0C0000}"/>
    <cellStyle name="Normal 191 5" xfId="1380" xr:uid="{00000000-0005-0000-0000-00001B0C0000}"/>
    <cellStyle name="Normal 191 6" xfId="1381" xr:uid="{00000000-0005-0000-0000-00001C0C0000}"/>
    <cellStyle name="Normal 191 7" xfId="1382" xr:uid="{00000000-0005-0000-0000-00001D0C0000}"/>
    <cellStyle name="Normal 191 8" xfId="1383" xr:uid="{00000000-0005-0000-0000-00001E0C0000}"/>
    <cellStyle name="Normal 191 9" xfId="1384" xr:uid="{00000000-0005-0000-0000-00001F0C0000}"/>
    <cellStyle name="Normal 192" xfId="1385" xr:uid="{00000000-0005-0000-0000-0000200C0000}"/>
    <cellStyle name="Normal 192 10" xfId="1386" xr:uid="{00000000-0005-0000-0000-0000210C0000}"/>
    <cellStyle name="Normal 192 2" xfId="1387" xr:uid="{00000000-0005-0000-0000-0000220C0000}"/>
    <cellStyle name="Normal 192 3" xfId="1388" xr:uid="{00000000-0005-0000-0000-0000230C0000}"/>
    <cellStyle name="Normal 192 4" xfId="1389" xr:uid="{00000000-0005-0000-0000-0000240C0000}"/>
    <cellStyle name="Normal 192 5" xfId="1390" xr:uid="{00000000-0005-0000-0000-0000250C0000}"/>
    <cellStyle name="Normal 192 6" xfId="1391" xr:uid="{00000000-0005-0000-0000-0000260C0000}"/>
    <cellStyle name="Normal 192 7" xfId="1392" xr:uid="{00000000-0005-0000-0000-0000270C0000}"/>
    <cellStyle name="Normal 192 8" xfId="1393" xr:uid="{00000000-0005-0000-0000-0000280C0000}"/>
    <cellStyle name="Normal 192 9" xfId="1394" xr:uid="{00000000-0005-0000-0000-0000290C0000}"/>
    <cellStyle name="Normal 193" xfId="1395" xr:uid="{00000000-0005-0000-0000-00002A0C0000}"/>
    <cellStyle name="Normal 193 10" xfId="1396" xr:uid="{00000000-0005-0000-0000-00002B0C0000}"/>
    <cellStyle name="Normal 193 2" xfId="1397" xr:uid="{00000000-0005-0000-0000-00002C0C0000}"/>
    <cellStyle name="Normal 193 3" xfId="1398" xr:uid="{00000000-0005-0000-0000-00002D0C0000}"/>
    <cellStyle name="Normal 193 4" xfId="1399" xr:uid="{00000000-0005-0000-0000-00002E0C0000}"/>
    <cellStyle name="Normal 193 5" xfId="1400" xr:uid="{00000000-0005-0000-0000-00002F0C0000}"/>
    <cellStyle name="Normal 193 6" xfId="1401" xr:uid="{00000000-0005-0000-0000-0000300C0000}"/>
    <cellStyle name="Normal 193 7" xfId="1402" xr:uid="{00000000-0005-0000-0000-0000310C0000}"/>
    <cellStyle name="Normal 193 8" xfId="1403" xr:uid="{00000000-0005-0000-0000-0000320C0000}"/>
    <cellStyle name="Normal 193 9" xfId="1404" xr:uid="{00000000-0005-0000-0000-0000330C0000}"/>
    <cellStyle name="Normal 194" xfId="1405" xr:uid="{00000000-0005-0000-0000-0000340C0000}"/>
    <cellStyle name="Normal 194 10" xfId="1406" xr:uid="{00000000-0005-0000-0000-0000350C0000}"/>
    <cellStyle name="Normal 194 2" xfId="1407" xr:uid="{00000000-0005-0000-0000-0000360C0000}"/>
    <cellStyle name="Normal 194 3" xfId="1408" xr:uid="{00000000-0005-0000-0000-0000370C0000}"/>
    <cellStyle name="Normal 194 4" xfId="1409" xr:uid="{00000000-0005-0000-0000-0000380C0000}"/>
    <cellStyle name="Normal 194 5" xfId="1410" xr:uid="{00000000-0005-0000-0000-0000390C0000}"/>
    <cellStyle name="Normal 194 6" xfId="1411" xr:uid="{00000000-0005-0000-0000-00003A0C0000}"/>
    <cellStyle name="Normal 194 7" xfId="1412" xr:uid="{00000000-0005-0000-0000-00003B0C0000}"/>
    <cellStyle name="Normal 194 8" xfId="1413" xr:uid="{00000000-0005-0000-0000-00003C0C0000}"/>
    <cellStyle name="Normal 194 9" xfId="1414" xr:uid="{00000000-0005-0000-0000-00003D0C0000}"/>
    <cellStyle name="Normal 195" xfId="1415" xr:uid="{00000000-0005-0000-0000-00003E0C0000}"/>
    <cellStyle name="Normal 195 10" xfId="1416" xr:uid="{00000000-0005-0000-0000-00003F0C0000}"/>
    <cellStyle name="Normal 195 2" xfId="1417" xr:uid="{00000000-0005-0000-0000-0000400C0000}"/>
    <cellStyle name="Normal 195 3" xfId="1418" xr:uid="{00000000-0005-0000-0000-0000410C0000}"/>
    <cellStyle name="Normal 195 4" xfId="1419" xr:uid="{00000000-0005-0000-0000-0000420C0000}"/>
    <cellStyle name="Normal 195 5" xfId="1420" xr:uid="{00000000-0005-0000-0000-0000430C0000}"/>
    <cellStyle name="Normal 195 6" xfId="1421" xr:uid="{00000000-0005-0000-0000-0000440C0000}"/>
    <cellStyle name="Normal 195 7" xfId="1422" xr:uid="{00000000-0005-0000-0000-0000450C0000}"/>
    <cellStyle name="Normal 195 8" xfId="1423" xr:uid="{00000000-0005-0000-0000-0000460C0000}"/>
    <cellStyle name="Normal 195 9" xfId="1424" xr:uid="{00000000-0005-0000-0000-0000470C0000}"/>
    <cellStyle name="Normal 196" xfId="1425" xr:uid="{00000000-0005-0000-0000-0000480C0000}"/>
    <cellStyle name="Normal 196 10" xfId="1426" xr:uid="{00000000-0005-0000-0000-0000490C0000}"/>
    <cellStyle name="Normal 196 2" xfId="1427" xr:uid="{00000000-0005-0000-0000-00004A0C0000}"/>
    <cellStyle name="Normal 196 3" xfId="1428" xr:uid="{00000000-0005-0000-0000-00004B0C0000}"/>
    <cellStyle name="Normal 196 4" xfId="1429" xr:uid="{00000000-0005-0000-0000-00004C0C0000}"/>
    <cellStyle name="Normal 196 5" xfId="1430" xr:uid="{00000000-0005-0000-0000-00004D0C0000}"/>
    <cellStyle name="Normal 196 6" xfId="1431" xr:uid="{00000000-0005-0000-0000-00004E0C0000}"/>
    <cellStyle name="Normal 196 7" xfId="1432" xr:uid="{00000000-0005-0000-0000-00004F0C0000}"/>
    <cellStyle name="Normal 196 8" xfId="1433" xr:uid="{00000000-0005-0000-0000-0000500C0000}"/>
    <cellStyle name="Normal 196 9" xfId="1434" xr:uid="{00000000-0005-0000-0000-0000510C0000}"/>
    <cellStyle name="Normal 197" xfId="1435" xr:uid="{00000000-0005-0000-0000-0000520C0000}"/>
    <cellStyle name="Normal 197 10" xfId="1436" xr:uid="{00000000-0005-0000-0000-0000530C0000}"/>
    <cellStyle name="Normal 197 2" xfId="1437" xr:uid="{00000000-0005-0000-0000-0000540C0000}"/>
    <cellStyle name="Normal 197 3" xfId="1438" xr:uid="{00000000-0005-0000-0000-0000550C0000}"/>
    <cellStyle name="Normal 197 4" xfId="1439" xr:uid="{00000000-0005-0000-0000-0000560C0000}"/>
    <cellStyle name="Normal 197 5" xfId="1440" xr:uid="{00000000-0005-0000-0000-0000570C0000}"/>
    <cellStyle name="Normal 197 6" xfId="1441" xr:uid="{00000000-0005-0000-0000-0000580C0000}"/>
    <cellStyle name="Normal 197 7" xfId="1442" xr:uid="{00000000-0005-0000-0000-0000590C0000}"/>
    <cellStyle name="Normal 197 8" xfId="1443" xr:uid="{00000000-0005-0000-0000-00005A0C0000}"/>
    <cellStyle name="Normal 197 9" xfId="1444" xr:uid="{00000000-0005-0000-0000-00005B0C0000}"/>
    <cellStyle name="Normal 198" xfId="1445" xr:uid="{00000000-0005-0000-0000-00005C0C0000}"/>
    <cellStyle name="Normal 198 10" xfId="1446" xr:uid="{00000000-0005-0000-0000-00005D0C0000}"/>
    <cellStyle name="Normal 198 2" xfId="1447" xr:uid="{00000000-0005-0000-0000-00005E0C0000}"/>
    <cellStyle name="Normal 198 3" xfId="1448" xr:uid="{00000000-0005-0000-0000-00005F0C0000}"/>
    <cellStyle name="Normal 198 4" xfId="1449" xr:uid="{00000000-0005-0000-0000-0000600C0000}"/>
    <cellStyle name="Normal 198 5" xfId="1450" xr:uid="{00000000-0005-0000-0000-0000610C0000}"/>
    <cellStyle name="Normal 198 6" xfId="1451" xr:uid="{00000000-0005-0000-0000-0000620C0000}"/>
    <cellStyle name="Normal 198 7" xfId="1452" xr:uid="{00000000-0005-0000-0000-0000630C0000}"/>
    <cellStyle name="Normal 198 8" xfId="1453" xr:uid="{00000000-0005-0000-0000-0000640C0000}"/>
    <cellStyle name="Normal 198 9" xfId="1454" xr:uid="{00000000-0005-0000-0000-0000650C0000}"/>
    <cellStyle name="Normal 199" xfId="1455" xr:uid="{00000000-0005-0000-0000-0000660C0000}"/>
    <cellStyle name="Normal 199 10" xfId="1456" xr:uid="{00000000-0005-0000-0000-0000670C0000}"/>
    <cellStyle name="Normal 199 2" xfId="1457" xr:uid="{00000000-0005-0000-0000-0000680C0000}"/>
    <cellStyle name="Normal 199 3" xfId="1458" xr:uid="{00000000-0005-0000-0000-0000690C0000}"/>
    <cellStyle name="Normal 199 4" xfId="1459" xr:uid="{00000000-0005-0000-0000-00006A0C0000}"/>
    <cellStyle name="Normal 199 5" xfId="1460" xr:uid="{00000000-0005-0000-0000-00006B0C0000}"/>
    <cellStyle name="Normal 199 6" xfId="1461" xr:uid="{00000000-0005-0000-0000-00006C0C0000}"/>
    <cellStyle name="Normal 199 7" xfId="1462" xr:uid="{00000000-0005-0000-0000-00006D0C0000}"/>
    <cellStyle name="Normal 199 8" xfId="1463" xr:uid="{00000000-0005-0000-0000-00006E0C0000}"/>
    <cellStyle name="Normal 199 9" xfId="1464" xr:uid="{00000000-0005-0000-0000-00006F0C0000}"/>
    <cellStyle name="Normal 2" xfId="5" xr:uid="{00000000-0005-0000-0000-0000700C0000}"/>
    <cellStyle name="Normal 2 10" xfId="16" xr:uid="{00000000-0005-0000-0000-0000710C0000}"/>
    <cellStyle name="Normal 2 11" xfId="1465" xr:uid="{00000000-0005-0000-0000-0000720C0000}"/>
    <cellStyle name="Normal 2 12" xfId="1466" xr:uid="{00000000-0005-0000-0000-0000730C0000}"/>
    <cellStyle name="Normal 2 13" xfId="1467" xr:uid="{00000000-0005-0000-0000-0000740C0000}"/>
    <cellStyle name="Normal 2 14" xfId="1468" xr:uid="{00000000-0005-0000-0000-0000750C0000}"/>
    <cellStyle name="Normal 2 15" xfId="1469" xr:uid="{00000000-0005-0000-0000-0000760C0000}"/>
    <cellStyle name="Normal 2 16" xfId="1470" xr:uid="{00000000-0005-0000-0000-0000770C0000}"/>
    <cellStyle name="Normal 2 16 2" xfId="3198" xr:uid="{00000000-0005-0000-0000-0000780C0000}"/>
    <cellStyle name="Normal 2 16 3" xfId="4939" xr:uid="{00000000-0005-0000-0000-0000790C0000}"/>
    <cellStyle name="Normal 2 17" xfId="3623" xr:uid="{00000000-0005-0000-0000-00007A0C0000}"/>
    <cellStyle name="Normal 2 2" xfId="1471" xr:uid="{00000000-0005-0000-0000-00007B0C0000}"/>
    <cellStyle name="Normal 2 2 10" xfId="1472" xr:uid="{00000000-0005-0000-0000-00007C0C0000}"/>
    <cellStyle name="Normal 2 2 11" xfId="1473" xr:uid="{00000000-0005-0000-0000-00007D0C0000}"/>
    <cellStyle name="Normal 2 2 12" xfId="1474" xr:uid="{00000000-0005-0000-0000-00007E0C0000}"/>
    <cellStyle name="Normal 2 2 13" xfId="1475" xr:uid="{00000000-0005-0000-0000-00007F0C0000}"/>
    <cellStyle name="Normal 2 2 14" xfId="1476" xr:uid="{00000000-0005-0000-0000-0000800C0000}"/>
    <cellStyle name="Normal 2 2 15" xfId="1477" xr:uid="{00000000-0005-0000-0000-0000810C0000}"/>
    <cellStyle name="Normal 2 2 16" xfId="1478" xr:uid="{00000000-0005-0000-0000-0000820C0000}"/>
    <cellStyle name="Normal 2 2 17" xfId="1479" xr:uid="{00000000-0005-0000-0000-0000830C0000}"/>
    <cellStyle name="Normal 2 2 17 2" xfId="1480" xr:uid="{00000000-0005-0000-0000-0000840C0000}"/>
    <cellStyle name="Normal 2 2 2" xfId="1481" xr:uid="{00000000-0005-0000-0000-0000850C0000}"/>
    <cellStyle name="Normal 2 2 2 10" xfId="1482" xr:uid="{00000000-0005-0000-0000-0000860C0000}"/>
    <cellStyle name="Normal 2 2 2 11" xfId="1483" xr:uid="{00000000-0005-0000-0000-0000870C0000}"/>
    <cellStyle name="Normal 2 2 2 2" xfId="1484" xr:uid="{00000000-0005-0000-0000-0000880C0000}"/>
    <cellStyle name="Normal 2 2 2 3" xfId="1485" xr:uid="{00000000-0005-0000-0000-0000890C0000}"/>
    <cellStyle name="Normal 2 2 2 4" xfId="1486" xr:uid="{00000000-0005-0000-0000-00008A0C0000}"/>
    <cellStyle name="Normal 2 2 2 5" xfId="1487" xr:uid="{00000000-0005-0000-0000-00008B0C0000}"/>
    <cellStyle name="Normal 2 2 2 6" xfId="1488" xr:uid="{00000000-0005-0000-0000-00008C0C0000}"/>
    <cellStyle name="Normal 2 2 2 7" xfId="1489" xr:uid="{00000000-0005-0000-0000-00008D0C0000}"/>
    <cellStyle name="Normal 2 2 2 8" xfId="1490" xr:uid="{00000000-0005-0000-0000-00008E0C0000}"/>
    <cellStyle name="Normal 2 2 2 9" xfId="1491" xr:uid="{00000000-0005-0000-0000-00008F0C0000}"/>
    <cellStyle name="Normal 2 2 3" xfId="1492" xr:uid="{00000000-0005-0000-0000-0000900C0000}"/>
    <cellStyle name="Normal 2 2 3 10" xfId="1493" xr:uid="{00000000-0005-0000-0000-0000910C0000}"/>
    <cellStyle name="Normal 2 2 3 2" xfId="1494" xr:uid="{00000000-0005-0000-0000-0000920C0000}"/>
    <cellStyle name="Normal 2 2 3 3" xfId="1495" xr:uid="{00000000-0005-0000-0000-0000930C0000}"/>
    <cellStyle name="Normal 2 2 3 4" xfId="1496" xr:uid="{00000000-0005-0000-0000-0000940C0000}"/>
    <cellStyle name="Normal 2 2 3 5" xfId="1497" xr:uid="{00000000-0005-0000-0000-0000950C0000}"/>
    <cellStyle name="Normal 2 2 3 6" xfId="1498" xr:uid="{00000000-0005-0000-0000-0000960C0000}"/>
    <cellStyle name="Normal 2 2 3 7" xfId="1499" xr:uid="{00000000-0005-0000-0000-0000970C0000}"/>
    <cellStyle name="Normal 2 2 3 8" xfId="1500" xr:uid="{00000000-0005-0000-0000-0000980C0000}"/>
    <cellStyle name="Normal 2 2 3 9" xfId="1501" xr:uid="{00000000-0005-0000-0000-0000990C0000}"/>
    <cellStyle name="Normal 2 2 4" xfId="1502" xr:uid="{00000000-0005-0000-0000-00009A0C0000}"/>
    <cellStyle name="Normal 2 2 4 10" xfId="1503" xr:uid="{00000000-0005-0000-0000-00009B0C0000}"/>
    <cellStyle name="Normal 2 2 4 2" xfId="1504" xr:uid="{00000000-0005-0000-0000-00009C0C0000}"/>
    <cellStyle name="Normal 2 2 4 3" xfId="1505" xr:uid="{00000000-0005-0000-0000-00009D0C0000}"/>
    <cellStyle name="Normal 2 2 4 4" xfId="1506" xr:uid="{00000000-0005-0000-0000-00009E0C0000}"/>
    <cellStyle name="Normal 2 2 4 5" xfId="1507" xr:uid="{00000000-0005-0000-0000-00009F0C0000}"/>
    <cellStyle name="Normal 2 2 4 6" xfId="1508" xr:uid="{00000000-0005-0000-0000-0000A00C0000}"/>
    <cellStyle name="Normal 2 2 4 7" xfId="1509" xr:uid="{00000000-0005-0000-0000-0000A10C0000}"/>
    <cellStyle name="Normal 2 2 4 8" xfId="1510" xr:uid="{00000000-0005-0000-0000-0000A20C0000}"/>
    <cellStyle name="Normal 2 2 4 9" xfId="1511" xr:uid="{00000000-0005-0000-0000-0000A30C0000}"/>
    <cellStyle name="Normal 2 2 5" xfId="1512" xr:uid="{00000000-0005-0000-0000-0000A40C0000}"/>
    <cellStyle name="Normal 2 2 5 10" xfId="1513" xr:uid="{00000000-0005-0000-0000-0000A50C0000}"/>
    <cellStyle name="Normal 2 2 5 2" xfId="1514" xr:uid="{00000000-0005-0000-0000-0000A60C0000}"/>
    <cellStyle name="Normal 2 2 5 3" xfId="1515" xr:uid="{00000000-0005-0000-0000-0000A70C0000}"/>
    <cellStyle name="Normal 2 2 5 4" xfId="1516" xr:uid="{00000000-0005-0000-0000-0000A80C0000}"/>
    <cellStyle name="Normal 2 2 5 5" xfId="1517" xr:uid="{00000000-0005-0000-0000-0000A90C0000}"/>
    <cellStyle name="Normal 2 2 5 6" xfId="1518" xr:uid="{00000000-0005-0000-0000-0000AA0C0000}"/>
    <cellStyle name="Normal 2 2 5 7" xfId="1519" xr:uid="{00000000-0005-0000-0000-0000AB0C0000}"/>
    <cellStyle name="Normal 2 2 5 8" xfId="1520" xr:uid="{00000000-0005-0000-0000-0000AC0C0000}"/>
    <cellStyle name="Normal 2 2 5 9" xfId="1521" xr:uid="{00000000-0005-0000-0000-0000AD0C0000}"/>
    <cellStyle name="Normal 2 2 6" xfId="1522" xr:uid="{00000000-0005-0000-0000-0000AE0C0000}"/>
    <cellStyle name="Normal 2 2 6 10" xfId="1523" xr:uid="{00000000-0005-0000-0000-0000AF0C0000}"/>
    <cellStyle name="Normal 2 2 6 2" xfId="1524" xr:uid="{00000000-0005-0000-0000-0000B00C0000}"/>
    <cellStyle name="Normal 2 2 6 3" xfId="1525" xr:uid="{00000000-0005-0000-0000-0000B10C0000}"/>
    <cellStyle name="Normal 2 2 6 4" xfId="1526" xr:uid="{00000000-0005-0000-0000-0000B20C0000}"/>
    <cellStyle name="Normal 2 2 6 5" xfId="1527" xr:uid="{00000000-0005-0000-0000-0000B30C0000}"/>
    <cellStyle name="Normal 2 2 6 6" xfId="1528" xr:uid="{00000000-0005-0000-0000-0000B40C0000}"/>
    <cellStyle name="Normal 2 2 6 7" xfId="1529" xr:uid="{00000000-0005-0000-0000-0000B50C0000}"/>
    <cellStyle name="Normal 2 2 6 8" xfId="1530" xr:uid="{00000000-0005-0000-0000-0000B60C0000}"/>
    <cellStyle name="Normal 2 2 6 9" xfId="1531" xr:uid="{00000000-0005-0000-0000-0000B70C0000}"/>
    <cellStyle name="Normal 2 2 7" xfId="1532" xr:uid="{00000000-0005-0000-0000-0000B80C0000}"/>
    <cellStyle name="Normal 2 2 7 10" xfId="1533" xr:uid="{00000000-0005-0000-0000-0000B90C0000}"/>
    <cellStyle name="Normal 2 2 7 2" xfId="1534" xr:uid="{00000000-0005-0000-0000-0000BA0C0000}"/>
    <cellStyle name="Normal 2 2 7 3" xfId="1535" xr:uid="{00000000-0005-0000-0000-0000BB0C0000}"/>
    <cellStyle name="Normal 2 2 7 4" xfId="1536" xr:uid="{00000000-0005-0000-0000-0000BC0C0000}"/>
    <cellStyle name="Normal 2 2 7 5" xfId="1537" xr:uid="{00000000-0005-0000-0000-0000BD0C0000}"/>
    <cellStyle name="Normal 2 2 7 6" xfId="1538" xr:uid="{00000000-0005-0000-0000-0000BE0C0000}"/>
    <cellStyle name="Normal 2 2 7 7" xfId="1539" xr:uid="{00000000-0005-0000-0000-0000BF0C0000}"/>
    <cellStyle name="Normal 2 2 7 8" xfId="1540" xr:uid="{00000000-0005-0000-0000-0000C00C0000}"/>
    <cellStyle name="Normal 2 2 7 9" xfId="1541" xr:uid="{00000000-0005-0000-0000-0000C10C0000}"/>
    <cellStyle name="Normal 2 2 8" xfId="1542" xr:uid="{00000000-0005-0000-0000-0000C20C0000}"/>
    <cellStyle name="Normal 2 2 9" xfId="1543" xr:uid="{00000000-0005-0000-0000-0000C30C0000}"/>
    <cellStyle name="Normal 2 2_JK House Int &amp; Ext BOQ Draft (Rev3)" xfId="1544" xr:uid="{00000000-0005-0000-0000-0000C40C0000}"/>
    <cellStyle name="Normal 2 3" xfId="1545" xr:uid="{00000000-0005-0000-0000-0000C50C0000}"/>
    <cellStyle name="Normal 2 3 10" xfId="1546" xr:uid="{00000000-0005-0000-0000-0000C60C0000}"/>
    <cellStyle name="Normal 2 3 11" xfId="1547" xr:uid="{00000000-0005-0000-0000-0000C70C0000}"/>
    <cellStyle name="Normal 2 3 11 2" xfId="1548" xr:uid="{00000000-0005-0000-0000-0000C80C0000}"/>
    <cellStyle name="Normal 2 3 12" xfId="3199" xr:uid="{00000000-0005-0000-0000-0000C90C0000}"/>
    <cellStyle name="Normal 2 3 2" xfId="1549" xr:uid="{00000000-0005-0000-0000-0000CA0C0000}"/>
    <cellStyle name="Normal 2 3 3" xfId="1550" xr:uid="{00000000-0005-0000-0000-0000CB0C0000}"/>
    <cellStyle name="Normal 2 3 4" xfId="1551" xr:uid="{00000000-0005-0000-0000-0000CC0C0000}"/>
    <cellStyle name="Normal 2 3 5" xfId="1552" xr:uid="{00000000-0005-0000-0000-0000CD0C0000}"/>
    <cellStyle name="Normal 2 3 6" xfId="1553" xr:uid="{00000000-0005-0000-0000-0000CE0C0000}"/>
    <cellStyle name="Normal 2 3 7" xfId="1554" xr:uid="{00000000-0005-0000-0000-0000CF0C0000}"/>
    <cellStyle name="Normal 2 3 8" xfId="1555" xr:uid="{00000000-0005-0000-0000-0000D00C0000}"/>
    <cellStyle name="Normal 2 3 9" xfId="1556" xr:uid="{00000000-0005-0000-0000-0000D10C0000}"/>
    <cellStyle name="Normal 2 4" xfId="1557" xr:uid="{00000000-0005-0000-0000-0000D20C0000}"/>
    <cellStyle name="Normal 2 4 10" xfId="1558" xr:uid="{00000000-0005-0000-0000-0000D30C0000}"/>
    <cellStyle name="Normal 2 4 2" xfId="1559" xr:uid="{00000000-0005-0000-0000-0000D40C0000}"/>
    <cellStyle name="Normal 2 4 3" xfId="1560" xr:uid="{00000000-0005-0000-0000-0000D50C0000}"/>
    <cellStyle name="Normal 2 4 4" xfId="1561" xr:uid="{00000000-0005-0000-0000-0000D60C0000}"/>
    <cellStyle name="Normal 2 4 5" xfId="1562" xr:uid="{00000000-0005-0000-0000-0000D70C0000}"/>
    <cellStyle name="Normal 2 4 6" xfId="1563" xr:uid="{00000000-0005-0000-0000-0000D80C0000}"/>
    <cellStyle name="Normal 2 4 7" xfId="1564" xr:uid="{00000000-0005-0000-0000-0000D90C0000}"/>
    <cellStyle name="Normal 2 4 8" xfId="1565" xr:uid="{00000000-0005-0000-0000-0000DA0C0000}"/>
    <cellStyle name="Normal 2 4 9" xfId="1566" xr:uid="{00000000-0005-0000-0000-0000DB0C0000}"/>
    <cellStyle name="Normal 2 41" xfId="4932" xr:uid="{00000000-0005-0000-0000-0000DC0C0000}"/>
    <cellStyle name="Normal 2 5" xfId="1567" xr:uid="{00000000-0005-0000-0000-0000DD0C0000}"/>
    <cellStyle name="Normal 2 5 10" xfId="1568" xr:uid="{00000000-0005-0000-0000-0000DE0C0000}"/>
    <cellStyle name="Normal 2 5 2" xfId="1569" xr:uid="{00000000-0005-0000-0000-0000DF0C0000}"/>
    <cellStyle name="Normal 2 5 3" xfId="1570" xr:uid="{00000000-0005-0000-0000-0000E00C0000}"/>
    <cellStyle name="Normal 2 5 4" xfId="1571" xr:uid="{00000000-0005-0000-0000-0000E10C0000}"/>
    <cellStyle name="Normal 2 5 5" xfId="1572" xr:uid="{00000000-0005-0000-0000-0000E20C0000}"/>
    <cellStyle name="Normal 2 5 6" xfId="1573" xr:uid="{00000000-0005-0000-0000-0000E30C0000}"/>
    <cellStyle name="Normal 2 5 7" xfId="1574" xr:uid="{00000000-0005-0000-0000-0000E40C0000}"/>
    <cellStyle name="Normal 2 5 8" xfId="1575" xr:uid="{00000000-0005-0000-0000-0000E50C0000}"/>
    <cellStyle name="Normal 2 5 9" xfId="1576" xr:uid="{00000000-0005-0000-0000-0000E60C0000}"/>
    <cellStyle name="Normal 2 6" xfId="1577" xr:uid="{00000000-0005-0000-0000-0000E70C0000}"/>
    <cellStyle name="Normal 2 6 10" xfId="1578" xr:uid="{00000000-0005-0000-0000-0000E80C0000}"/>
    <cellStyle name="Normal 2 6 2" xfId="1579" xr:uid="{00000000-0005-0000-0000-0000E90C0000}"/>
    <cellStyle name="Normal 2 6 3" xfId="1580" xr:uid="{00000000-0005-0000-0000-0000EA0C0000}"/>
    <cellStyle name="Normal 2 6 4" xfId="1581" xr:uid="{00000000-0005-0000-0000-0000EB0C0000}"/>
    <cellStyle name="Normal 2 6 5" xfId="1582" xr:uid="{00000000-0005-0000-0000-0000EC0C0000}"/>
    <cellStyle name="Normal 2 6 6" xfId="1583" xr:uid="{00000000-0005-0000-0000-0000ED0C0000}"/>
    <cellStyle name="Normal 2 6 7" xfId="1584" xr:uid="{00000000-0005-0000-0000-0000EE0C0000}"/>
    <cellStyle name="Normal 2 6 8" xfId="1585" xr:uid="{00000000-0005-0000-0000-0000EF0C0000}"/>
    <cellStyle name="Normal 2 6 9" xfId="1586" xr:uid="{00000000-0005-0000-0000-0000F00C0000}"/>
    <cellStyle name="Normal 2 7" xfId="1587" xr:uid="{00000000-0005-0000-0000-0000F10C0000}"/>
    <cellStyle name="Normal 2 8" xfId="1588" xr:uid="{00000000-0005-0000-0000-0000F20C0000}"/>
    <cellStyle name="Normal 2 9" xfId="1589" xr:uid="{00000000-0005-0000-0000-0000F30C0000}"/>
    <cellStyle name="Normal 20" xfId="1590" xr:uid="{00000000-0005-0000-0000-0000F40C0000}"/>
    <cellStyle name="Normal 20 10" xfId="1591" xr:uid="{00000000-0005-0000-0000-0000F50C0000}"/>
    <cellStyle name="Normal 20 2" xfId="1592" xr:uid="{00000000-0005-0000-0000-0000F60C0000}"/>
    <cellStyle name="Normal 20 3" xfId="1593" xr:uid="{00000000-0005-0000-0000-0000F70C0000}"/>
    <cellStyle name="Normal 20 4" xfId="1594" xr:uid="{00000000-0005-0000-0000-0000F80C0000}"/>
    <cellStyle name="Normal 20 5" xfId="1595" xr:uid="{00000000-0005-0000-0000-0000F90C0000}"/>
    <cellStyle name="Normal 20 6" xfId="1596" xr:uid="{00000000-0005-0000-0000-0000FA0C0000}"/>
    <cellStyle name="Normal 20 7" xfId="1597" xr:uid="{00000000-0005-0000-0000-0000FB0C0000}"/>
    <cellStyle name="Normal 20 8" xfId="1598" xr:uid="{00000000-0005-0000-0000-0000FC0C0000}"/>
    <cellStyle name="Normal 20 9" xfId="1599" xr:uid="{00000000-0005-0000-0000-0000FD0C0000}"/>
    <cellStyle name="Normal 200" xfId="1600" xr:uid="{00000000-0005-0000-0000-0000FE0C0000}"/>
    <cellStyle name="Normal 200 10" xfId="1601" xr:uid="{00000000-0005-0000-0000-0000FF0C0000}"/>
    <cellStyle name="Normal 200 2" xfId="1602" xr:uid="{00000000-0005-0000-0000-0000000D0000}"/>
    <cellStyle name="Normal 200 3" xfId="1603" xr:uid="{00000000-0005-0000-0000-0000010D0000}"/>
    <cellStyle name="Normal 200 4" xfId="1604" xr:uid="{00000000-0005-0000-0000-0000020D0000}"/>
    <cellStyle name="Normal 200 5" xfId="1605" xr:uid="{00000000-0005-0000-0000-0000030D0000}"/>
    <cellStyle name="Normal 200 6" xfId="1606" xr:uid="{00000000-0005-0000-0000-0000040D0000}"/>
    <cellStyle name="Normal 200 7" xfId="1607" xr:uid="{00000000-0005-0000-0000-0000050D0000}"/>
    <cellStyle name="Normal 200 8" xfId="1608" xr:uid="{00000000-0005-0000-0000-0000060D0000}"/>
    <cellStyle name="Normal 200 9" xfId="1609" xr:uid="{00000000-0005-0000-0000-0000070D0000}"/>
    <cellStyle name="Normal 201" xfId="1610" xr:uid="{00000000-0005-0000-0000-0000080D0000}"/>
    <cellStyle name="Normal 201 10" xfId="1611" xr:uid="{00000000-0005-0000-0000-0000090D0000}"/>
    <cellStyle name="Normal 201 2" xfId="1612" xr:uid="{00000000-0005-0000-0000-00000A0D0000}"/>
    <cellStyle name="Normal 201 3" xfId="1613" xr:uid="{00000000-0005-0000-0000-00000B0D0000}"/>
    <cellStyle name="Normal 201 4" xfId="1614" xr:uid="{00000000-0005-0000-0000-00000C0D0000}"/>
    <cellStyle name="Normal 201 5" xfId="1615" xr:uid="{00000000-0005-0000-0000-00000D0D0000}"/>
    <cellStyle name="Normal 201 6" xfId="1616" xr:uid="{00000000-0005-0000-0000-00000E0D0000}"/>
    <cellStyle name="Normal 201 7" xfId="1617" xr:uid="{00000000-0005-0000-0000-00000F0D0000}"/>
    <cellStyle name="Normal 201 8" xfId="1618" xr:uid="{00000000-0005-0000-0000-0000100D0000}"/>
    <cellStyle name="Normal 201 9" xfId="1619" xr:uid="{00000000-0005-0000-0000-0000110D0000}"/>
    <cellStyle name="Normal 202" xfId="1620" xr:uid="{00000000-0005-0000-0000-0000120D0000}"/>
    <cellStyle name="Normal 202 10" xfId="1621" xr:uid="{00000000-0005-0000-0000-0000130D0000}"/>
    <cellStyle name="Normal 202 2" xfId="1622" xr:uid="{00000000-0005-0000-0000-0000140D0000}"/>
    <cellStyle name="Normal 202 3" xfId="1623" xr:uid="{00000000-0005-0000-0000-0000150D0000}"/>
    <cellStyle name="Normal 202 4" xfId="1624" xr:uid="{00000000-0005-0000-0000-0000160D0000}"/>
    <cellStyle name="Normal 202 5" xfId="1625" xr:uid="{00000000-0005-0000-0000-0000170D0000}"/>
    <cellStyle name="Normal 202 6" xfId="1626" xr:uid="{00000000-0005-0000-0000-0000180D0000}"/>
    <cellStyle name="Normal 202 7" xfId="1627" xr:uid="{00000000-0005-0000-0000-0000190D0000}"/>
    <cellStyle name="Normal 202 8" xfId="1628" xr:uid="{00000000-0005-0000-0000-00001A0D0000}"/>
    <cellStyle name="Normal 202 9" xfId="1629" xr:uid="{00000000-0005-0000-0000-00001B0D0000}"/>
    <cellStyle name="Normal 203" xfId="1630" xr:uid="{00000000-0005-0000-0000-00001C0D0000}"/>
    <cellStyle name="Normal 203 10" xfId="1631" xr:uid="{00000000-0005-0000-0000-00001D0D0000}"/>
    <cellStyle name="Normal 203 2" xfId="1632" xr:uid="{00000000-0005-0000-0000-00001E0D0000}"/>
    <cellStyle name="Normal 203 3" xfId="1633" xr:uid="{00000000-0005-0000-0000-00001F0D0000}"/>
    <cellStyle name="Normal 203 4" xfId="1634" xr:uid="{00000000-0005-0000-0000-0000200D0000}"/>
    <cellStyle name="Normal 203 5" xfId="1635" xr:uid="{00000000-0005-0000-0000-0000210D0000}"/>
    <cellStyle name="Normal 203 6" xfId="1636" xr:uid="{00000000-0005-0000-0000-0000220D0000}"/>
    <cellStyle name="Normal 203 7" xfId="1637" xr:uid="{00000000-0005-0000-0000-0000230D0000}"/>
    <cellStyle name="Normal 203 8" xfId="1638" xr:uid="{00000000-0005-0000-0000-0000240D0000}"/>
    <cellStyle name="Normal 203 9" xfId="1639" xr:uid="{00000000-0005-0000-0000-0000250D0000}"/>
    <cellStyle name="Normal 204" xfId="1640" xr:uid="{00000000-0005-0000-0000-0000260D0000}"/>
    <cellStyle name="Normal 204 10" xfId="1641" xr:uid="{00000000-0005-0000-0000-0000270D0000}"/>
    <cellStyle name="Normal 204 2" xfId="1642" xr:uid="{00000000-0005-0000-0000-0000280D0000}"/>
    <cellStyle name="Normal 204 3" xfId="1643" xr:uid="{00000000-0005-0000-0000-0000290D0000}"/>
    <cellStyle name="Normal 204 4" xfId="1644" xr:uid="{00000000-0005-0000-0000-00002A0D0000}"/>
    <cellStyle name="Normal 204 5" xfId="1645" xr:uid="{00000000-0005-0000-0000-00002B0D0000}"/>
    <cellStyle name="Normal 204 6" xfId="1646" xr:uid="{00000000-0005-0000-0000-00002C0D0000}"/>
    <cellStyle name="Normal 204 7" xfId="1647" xr:uid="{00000000-0005-0000-0000-00002D0D0000}"/>
    <cellStyle name="Normal 204 8" xfId="1648" xr:uid="{00000000-0005-0000-0000-00002E0D0000}"/>
    <cellStyle name="Normal 204 9" xfId="1649" xr:uid="{00000000-0005-0000-0000-00002F0D0000}"/>
    <cellStyle name="Normal 205" xfId="1650" xr:uid="{00000000-0005-0000-0000-0000300D0000}"/>
    <cellStyle name="Normal 205 10" xfId="1651" xr:uid="{00000000-0005-0000-0000-0000310D0000}"/>
    <cellStyle name="Normal 205 2" xfId="1652" xr:uid="{00000000-0005-0000-0000-0000320D0000}"/>
    <cellStyle name="Normal 205 3" xfId="1653" xr:uid="{00000000-0005-0000-0000-0000330D0000}"/>
    <cellStyle name="Normal 205 4" xfId="1654" xr:uid="{00000000-0005-0000-0000-0000340D0000}"/>
    <cellStyle name="Normal 205 5" xfId="1655" xr:uid="{00000000-0005-0000-0000-0000350D0000}"/>
    <cellStyle name="Normal 205 6" xfId="1656" xr:uid="{00000000-0005-0000-0000-0000360D0000}"/>
    <cellStyle name="Normal 205 7" xfId="1657" xr:uid="{00000000-0005-0000-0000-0000370D0000}"/>
    <cellStyle name="Normal 205 8" xfId="1658" xr:uid="{00000000-0005-0000-0000-0000380D0000}"/>
    <cellStyle name="Normal 205 9" xfId="1659" xr:uid="{00000000-0005-0000-0000-0000390D0000}"/>
    <cellStyle name="Normal 206" xfId="1660" xr:uid="{00000000-0005-0000-0000-00003A0D0000}"/>
    <cellStyle name="Normal 206 10" xfId="1661" xr:uid="{00000000-0005-0000-0000-00003B0D0000}"/>
    <cellStyle name="Normal 206 2" xfId="1662" xr:uid="{00000000-0005-0000-0000-00003C0D0000}"/>
    <cellStyle name="Normal 206 3" xfId="1663" xr:uid="{00000000-0005-0000-0000-00003D0D0000}"/>
    <cellStyle name="Normal 206 4" xfId="1664" xr:uid="{00000000-0005-0000-0000-00003E0D0000}"/>
    <cellStyle name="Normal 206 5" xfId="1665" xr:uid="{00000000-0005-0000-0000-00003F0D0000}"/>
    <cellStyle name="Normal 206 6" xfId="1666" xr:uid="{00000000-0005-0000-0000-0000400D0000}"/>
    <cellStyle name="Normal 206 7" xfId="1667" xr:uid="{00000000-0005-0000-0000-0000410D0000}"/>
    <cellStyle name="Normal 206 8" xfId="1668" xr:uid="{00000000-0005-0000-0000-0000420D0000}"/>
    <cellStyle name="Normal 206 9" xfId="1669" xr:uid="{00000000-0005-0000-0000-0000430D0000}"/>
    <cellStyle name="Normal 207" xfId="1670" xr:uid="{00000000-0005-0000-0000-0000440D0000}"/>
    <cellStyle name="Normal 207 10" xfId="1671" xr:uid="{00000000-0005-0000-0000-0000450D0000}"/>
    <cellStyle name="Normal 207 2" xfId="1672" xr:uid="{00000000-0005-0000-0000-0000460D0000}"/>
    <cellStyle name="Normal 207 3" xfId="1673" xr:uid="{00000000-0005-0000-0000-0000470D0000}"/>
    <cellStyle name="Normal 207 4" xfId="1674" xr:uid="{00000000-0005-0000-0000-0000480D0000}"/>
    <cellStyle name="Normal 207 5" xfId="1675" xr:uid="{00000000-0005-0000-0000-0000490D0000}"/>
    <cellStyle name="Normal 207 6" xfId="1676" xr:uid="{00000000-0005-0000-0000-00004A0D0000}"/>
    <cellStyle name="Normal 207 7" xfId="1677" xr:uid="{00000000-0005-0000-0000-00004B0D0000}"/>
    <cellStyle name="Normal 207 8" xfId="1678" xr:uid="{00000000-0005-0000-0000-00004C0D0000}"/>
    <cellStyle name="Normal 207 9" xfId="1679" xr:uid="{00000000-0005-0000-0000-00004D0D0000}"/>
    <cellStyle name="Normal 208" xfId="1680" xr:uid="{00000000-0005-0000-0000-00004E0D0000}"/>
    <cellStyle name="Normal 208 10" xfId="1681" xr:uid="{00000000-0005-0000-0000-00004F0D0000}"/>
    <cellStyle name="Normal 208 2" xfId="1682" xr:uid="{00000000-0005-0000-0000-0000500D0000}"/>
    <cellStyle name="Normal 208 3" xfId="1683" xr:uid="{00000000-0005-0000-0000-0000510D0000}"/>
    <cellStyle name="Normal 208 4" xfId="1684" xr:uid="{00000000-0005-0000-0000-0000520D0000}"/>
    <cellStyle name="Normal 208 5" xfId="1685" xr:uid="{00000000-0005-0000-0000-0000530D0000}"/>
    <cellStyle name="Normal 208 6" xfId="1686" xr:uid="{00000000-0005-0000-0000-0000540D0000}"/>
    <cellStyle name="Normal 208 7" xfId="1687" xr:uid="{00000000-0005-0000-0000-0000550D0000}"/>
    <cellStyle name="Normal 208 8" xfId="1688" xr:uid="{00000000-0005-0000-0000-0000560D0000}"/>
    <cellStyle name="Normal 208 9" xfId="1689" xr:uid="{00000000-0005-0000-0000-0000570D0000}"/>
    <cellStyle name="Normal 209" xfId="1690" xr:uid="{00000000-0005-0000-0000-0000580D0000}"/>
    <cellStyle name="Normal 209 10" xfId="1691" xr:uid="{00000000-0005-0000-0000-0000590D0000}"/>
    <cellStyle name="Normal 209 2" xfId="1692" xr:uid="{00000000-0005-0000-0000-00005A0D0000}"/>
    <cellStyle name="Normal 209 3" xfId="1693" xr:uid="{00000000-0005-0000-0000-00005B0D0000}"/>
    <cellStyle name="Normal 209 4" xfId="1694" xr:uid="{00000000-0005-0000-0000-00005C0D0000}"/>
    <cellStyle name="Normal 209 5" xfId="1695" xr:uid="{00000000-0005-0000-0000-00005D0D0000}"/>
    <cellStyle name="Normal 209 6" xfId="1696" xr:uid="{00000000-0005-0000-0000-00005E0D0000}"/>
    <cellStyle name="Normal 209 7" xfId="1697" xr:uid="{00000000-0005-0000-0000-00005F0D0000}"/>
    <cellStyle name="Normal 209 8" xfId="1698" xr:uid="{00000000-0005-0000-0000-0000600D0000}"/>
    <cellStyle name="Normal 209 9" xfId="1699" xr:uid="{00000000-0005-0000-0000-0000610D0000}"/>
    <cellStyle name="Normal 21" xfId="1700" xr:uid="{00000000-0005-0000-0000-0000620D0000}"/>
    <cellStyle name="Normal 21 10" xfId="1701" xr:uid="{00000000-0005-0000-0000-0000630D0000}"/>
    <cellStyle name="Normal 21 2" xfId="1702" xr:uid="{00000000-0005-0000-0000-0000640D0000}"/>
    <cellStyle name="Normal 21 3" xfId="1703" xr:uid="{00000000-0005-0000-0000-0000650D0000}"/>
    <cellStyle name="Normal 21 4" xfId="1704" xr:uid="{00000000-0005-0000-0000-0000660D0000}"/>
    <cellStyle name="Normal 21 5" xfId="1705" xr:uid="{00000000-0005-0000-0000-0000670D0000}"/>
    <cellStyle name="Normal 21 6" xfId="1706" xr:uid="{00000000-0005-0000-0000-0000680D0000}"/>
    <cellStyle name="Normal 21 7" xfId="1707" xr:uid="{00000000-0005-0000-0000-0000690D0000}"/>
    <cellStyle name="Normal 21 8" xfId="1708" xr:uid="{00000000-0005-0000-0000-00006A0D0000}"/>
    <cellStyle name="Normal 21 9" xfId="1709" xr:uid="{00000000-0005-0000-0000-00006B0D0000}"/>
    <cellStyle name="Normal 210" xfId="1710" xr:uid="{00000000-0005-0000-0000-00006C0D0000}"/>
    <cellStyle name="Normal 210 10" xfId="1711" xr:uid="{00000000-0005-0000-0000-00006D0D0000}"/>
    <cellStyle name="Normal 210 2" xfId="1712" xr:uid="{00000000-0005-0000-0000-00006E0D0000}"/>
    <cellStyle name="Normal 210 3" xfId="1713" xr:uid="{00000000-0005-0000-0000-00006F0D0000}"/>
    <cellStyle name="Normal 210 4" xfId="1714" xr:uid="{00000000-0005-0000-0000-0000700D0000}"/>
    <cellStyle name="Normal 210 5" xfId="1715" xr:uid="{00000000-0005-0000-0000-0000710D0000}"/>
    <cellStyle name="Normal 210 6" xfId="1716" xr:uid="{00000000-0005-0000-0000-0000720D0000}"/>
    <cellStyle name="Normal 210 7" xfId="1717" xr:uid="{00000000-0005-0000-0000-0000730D0000}"/>
    <cellStyle name="Normal 210 8" xfId="1718" xr:uid="{00000000-0005-0000-0000-0000740D0000}"/>
    <cellStyle name="Normal 210 9" xfId="1719" xr:uid="{00000000-0005-0000-0000-0000750D0000}"/>
    <cellStyle name="Normal 211" xfId="1720" xr:uid="{00000000-0005-0000-0000-0000760D0000}"/>
    <cellStyle name="Normal 211 10" xfId="1721" xr:uid="{00000000-0005-0000-0000-0000770D0000}"/>
    <cellStyle name="Normal 211 2" xfId="1722" xr:uid="{00000000-0005-0000-0000-0000780D0000}"/>
    <cellStyle name="Normal 211 3" xfId="1723" xr:uid="{00000000-0005-0000-0000-0000790D0000}"/>
    <cellStyle name="Normal 211 4" xfId="1724" xr:uid="{00000000-0005-0000-0000-00007A0D0000}"/>
    <cellStyle name="Normal 211 5" xfId="1725" xr:uid="{00000000-0005-0000-0000-00007B0D0000}"/>
    <cellStyle name="Normal 211 6" xfId="1726" xr:uid="{00000000-0005-0000-0000-00007C0D0000}"/>
    <cellStyle name="Normal 211 7" xfId="1727" xr:uid="{00000000-0005-0000-0000-00007D0D0000}"/>
    <cellStyle name="Normal 211 8" xfId="1728" xr:uid="{00000000-0005-0000-0000-00007E0D0000}"/>
    <cellStyle name="Normal 211 9" xfId="1729" xr:uid="{00000000-0005-0000-0000-00007F0D0000}"/>
    <cellStyle name="Normal 212" xfId="1730" xr:uid="{00000000-0005-0000-0000-0000800D0000}"/>
    <cellStyle name="Normal 212 10" xfId="1731" xr:uid="{00000000-0005-0000-0000-0000810D0000}"/>
    <cellStyle name="Normal 212 2" xfId="1732" xr:uid="{00000000-0005-0000-0000-0000820D0000}"/>
    <cellStyle name="Normal 212 3" xfId="1733" xr:uid="{00000000-0005-0000-0000-0000830D0000}"/>
    <cellStyle name="Normal 212 4" xfId="1734" xr:uid="{00000000-0005-0000-0000-0000840D0000}"/>
    <cellStyle name="Normal 212 5" xfId="1735" xr:uid="{00000000-0005-0000-0000-0000850D0000}"/>
    <cellStyle name="Normal 212 6" xfId="1736" xr:uid="{00000000-0005-0000-0000-0000860D0000}"/>
    <cellStyle name="Normal 212 7" xfId="1737" xr:uid="{00000000-0005-0000-0000-0000870D0000}"/>
    <cellStyle name="Normal 212 8" xfId="1738" xr:uid="{00000000-0005-0000-0000-0000880D0000}"/>
    <cellStyle name="Normal 212 9" xfId="1739" xr:uid="{00000000-0005-0000-0000-0000890D0000}"/>
    <cellStyle name="Normal 213" xfId="1740" xr:uid="{00000000-0005-0000-0000-00008A0D0000}"/>
    <cellStyle name="Normal 213 10" xfId="1741" xr:uid="{00000000-0005-0000-0000-00008B0D0000}"/>
    <cellStyle name="Normal 213 2" xfId="1742" xr:uid="{00000000-0005-0000-0000-00008C0D0000}"/>
    <cellStyle name="Normal 213 3" xfId="1743" xr:uid="{00000000-0005-0000-0000-00008D0D0000}"/>
    <cellStyle name="Normal 213 4" xfId="1744" xr:uid="{00000000-0005-0000-0000-00008E0D0000}"/>
    <cellStyle name="Normal 213 5" xfId="1745" xr:uid="{00000000-0005-0000-0000-00008F0D0000}"/>
    <cellStyle name="Normal 213 6" xfId="1746" xr:uid="{00000000-0005-0000-0000-0000900D0000}"/>
    <cellStyle name="Normal 213 7" xfId="1747" xr:uid="{00000000-0005-0000-0000-0000910D0000}"/>
    <cellStyle name="Normal 213 8" xfId="1748" xr:uid="{00000000-0005-0000-0000-0000920D0000}"/>
    <cellStyle name="Normal 213 9" xfId="1749" xr:uid="{00000000-0005-0000-0000-0000930D0000}"/>
    <cellStyle name="Normal 214" xfId="1750" xr:uid="{00000000-0005-0000-0000-0000940D0000}"/>
    <cellStyle name="Normal 214 10" xfId="1751" xr:uid="{00000000-0005-0000-0000-0000950D0000}"/>
    <cellStyle name="Normal 214 2" xfId="1752" xr:uid="{00000000-0005-0000-0000-0000960D0000}"/>
    <cellStyle name="Normal 214 3" xfId="1753" xr:uid="{00000000-0005-0000-0000-0000970D0000}"/>
    <cellStyle name="Normal 214 4" xfId="1754" xr:uid="{00000000-0005-0000-0000-0000980D0000}"/>
    <cellStyle name="Normal 214 5" xfId="1755" xr:uid="{00000000-0005-0000-0000-0000990D0000}"/>
    <cellStyle name="Normal 214 6" xfId="1756" xr:uid="{00000000-0005-0000-0000-00009A0D0000}"/>
    <cellStyle name="Normal 214 7" xfId="1757" xr:uid="{00000000-0005-0000-0000-00009B0D0000}"/>
    <cellStyle name="Normal 214 8" xfId="1758" xr:uid="{00000000-0005-0000-0000-00009C0D0000}"/>
    <cellStyle name="Normal 214 9" xfId="1759" xr:uid="{00000000-0005-0000-0000-00009D0D0000}"/>
    <cellStyle name="Normal 215" xfId="1760" xr:uid="{00000000-0005-0000-0000-00009E0D0000}"/>
    <cellStyle name="Normal 215 10" xfId="1761" xr:uid="{00000000-0005-0000-0000-00009F0D0000}"/>
    <cellStyle name="Normal 215 2" xfId="1762" xr:uid="{00000000-0005-0000-0000-0000A00D0000}"/>
    <cellStyle name="Normal 215 3" xfId="1763" xr:uid="{00000000-0005-0000-0000-0000A10D0000}"/>
    <cellStyle name="Normal 215 4" xfId="1764" xr:uid="{00000000-0005-0000-0000-0000A20D0000}"/>
    <cellStyle name="Normal 215 5" xfId="1765" xr:uid="{00000000-0005-0000-0000-0000A30D0000}"/>
    <cellStyle name="Normal 215 6" xfId="1766" xr:uid="{00000000-0005-0000-0000-0000A40D0000}"/>
    <cellStyle name="Normal 215 7" xfId="1767" xr:uid="{00000000-0005-0000-0000-0000A50D0000}"/>
    <cellStyle name="Normal 215 8" xfId="1768" xr:uid="{00000000-0005-0000-0000-0000A60D0000}"/>
    <cellStyle name="Normal 215 9" xfId="1769" xr:uid="{00000000-0005-0000-0000-0000A70D0000}"/>
    <cellStyle name="Normal 216" xfId="1770" xr:uid="{00000000-0005-0000-0000-0000A80D0000}"/>
    <cellStyle name="Normal 216 10" xfId="1771" xr:uid="{00000000-0005-0000-0000-0000A90D0000}"/>
    <cellStyle name="Normal 216 2" xfId="1772" xr:uid="{00000000-0005-0000-0000-0000AA0D0000}"/>
    <cellStyle name="Normal 216 3" xfId="1773" xr:uid="{00000000-0005-0000-0000-0000AB0D0000}"/>
    <cellStyle name="Normal 216 4" xfId="1774" xr:uid="{00000000-0005-0000-0000-0000AC0D0000}"/>
    <cellStyle name="Normal 216 5" xfId="1775" xr:uid="{00000000-0005-0000-0000-0000AD0D0000}"/>
    <cellStyle name="Normal 216 6" xfId="1776" xr:uid="{00000000-0005-0000-0000-0000AE0D0000}"/>
    <cellStyle name="Normal 216 7" xfId="1777" xr:uid="{00000000-0005-0000-0000-0000AF0D0000}"/>
    <cellStyle name="Normal 216 8" xfId="1778" xr:uid="{00000000-0005-0000-0000-0000B00D0000}"/>
    <cellStyle name="Normal 216 9" xfId="1779" xr:uid="{00000000-0005-0000-0000-0000B10D0000}"/>
    <cellStyle name="Normal 217" xfId="1780" xr:uid="{00000000-0005-0000-0000-0000B20D0000}"/>
    <cellStyle name="Normal 217 10" xfId="1781" xr:uid="{00000000-0005-0000-0000-0000B30D0000}"/>
    <cellStyle name="Normal 217 2" xfId="1782" xr:uid="{00000000-0005-0000-0000-0000B40D0000}"/>
    <cellStyle name="Normal 217 3" xfId="1783" xr:uid="{00000000-0005-0000-0000-0000B50D0000}"/>
    <cellStyle name="Normal 217 4" xfId="1784" xr:uid="{00000000-0005-0000-0000-0000B60D0000}"/>
    <cellStyle name="Normal 217 5" xfId="1785" xr:uid="{00000000-0005-0000-0000-0000B70D0000}"/>
    <cellStyle name="Normal 217 6" xfId="1786" xr:uid="{00000000-0005-0000-0000-0000B80D0000}"/>
    <cellStyle name="Normal 217 7" xfId="1787" xr:uid="{00000000-0005-0000-0000-0000B90D0000}"/>
    <cellStyle name="Normal 217 8" xfId="1788" xr:uid="{00000000-0005-0000-0000-0000BA0D0000}"/>
    <cellStyle name="Normal 217 9" xfId="1789" xr:uid="{00000000-0005-0000-0000-0000BB0D0000}"/>
    <cellStyle name="Normal 218" xfId="1790" xr:uid="{00000000-0005-0000-0000-0000BC0D0000}"/>
    <cellStyle name="Normal 218 10" xfId="1791" xr:uid="{00000000-0005-0000-0000-0000BD0D0000}"/>
    <cellStyle name="Normal 218 2" xfId="1792" xr:uid="{00000000-0005-0000-0000-0000BE0D0000}"/>
    <cellStyle name="Normal 218 3" xfId="1793" xr:uid="{00000000-0005-0000-0000-0000BF0D0000}"/>
    <cellStyle name="Normal 218 4" xfId="1794" xr:uid="{00000000-0005-0000-0000-0000C00D0000}"/>
    <cellStyle name="Normal 218 5" xfId="1795" xr:uid="{00000000-0005-0000-0000-0000C10D0000}"/>
    <cellStyle name="Normal 218 6" xfId="1796" xr:uid="{00000000-0005-0000-0000-0000C20D0000}"/>
    <cellStyle name="Normal 218 7" xfId="1797" xr:uid="{00000000-0005-0000-0000-0000C30D0000}"/>
    <cellStyle name="Normal 218 8" xfId="1798" xr:uid="{00000000-0005-0000-0000-0000C40D0000}"/>
    <cellStyle name="Normal 218 9" xfId="1799" xr:uid="{00000000-0005-0000-0000-0000C50D0000}"/>
    <cellStyle name="Normal 219" xfId="1800" xr:uid="{00000000-0005-0000-0000-0000C60D0000}"/>
    <cellStyle name="Normal 219 10" xfId="1801" xr:uid="{00000000-0005-0000-0000-0000C70D0000}"/>
    <cellStyle name="Normal 219 2" xfId="1802" xr:uid="{00000000-0005-0000-0000-0000C80D0000}"/>
    <cellStyle name="Normal 219 3" xfId="1803" xr:uid="{00000000-0005-0000-0000-0000C90D0000}"/>
    <cellStyle name="Normal 219 4" xfId="1804" xr:uid="{00000000-0005-0000-0000-0000CA0D0000}"/>
    <cellStyle name="Normal 219 5" xfId="1805" xr:uid="{00000000-0005-0000-0000-0000CB0D0000}"/>
    <cellStyle name="Normal 219 6" xfId="1806" xr:uid="{00000000-0005-0000-0000-0000CC0D0000}"/>
    <cellStyle name="Normal 219 7" xfId="1807" xr:uid="{00000000-0005-0000-0000-0000CD0D0000}"/>
    <cellStyle name="Normal 219 8" xfId="1808" xr:uid="{00000000-0005-0000-0000-0000CE0D0000}"/>
    <cellStyle name="Normal 219 9" xfId="1809" xr:uid="{00000000-0005-0000-0000-0000CF0D0000}"/>
    <cellStyle name="Normal 22" xfId="1810" xr:uid="{00000000-0005-0000-0000-0000D00D0000}"/>
    <cellStyle name="Normal 22 10" xfId="1811" xr:uid="{00000000-0005-0000-0000-0000D10D0000}"/>
    <cellStyle name="Normal 22 2" xfId="1812" xr:uid="{00000000-0005-0000-0000-0000D20D0000}"/>
    <cellStyle name="Normal 22 3" xfId="1813" xr:uid="{00000000-0005-0000-0000-0000D30D0000}"/>
    <cellStyle name="Normal 22 4" xfId="1814" xr:uid="{00000000-0005-0000-0000-0000D40D0000}"/>
    <cellStyle name="Normal 22 5" xfId="1815" xr:uid="{00000000-0005-0000-0000-0000D50D0000}"/>
    <cellStyle name="Normal 22 6" xfId="1816" xr:uid="{00000000-0005-0000-0000-0000D60D0000}"/>
    <cellStyle name="Normal 22 7" xfId="1817" xr:uid="{00000000-0005-0000-0000-0000D70D0000}"/>
    <cellStyle name="Normal 22 8" xfId="1818" xr:uid="{00000000-0005-0000-0000-0000D80D0000}"/>
    <cellStyle name="Normal 22 9" xfId="1819" xr:uid="{00000000-0005-0000-0000-0000D90D0000}"/>
    <cellStyle name="Normal 220" xfId="1820" xr:uid="{00000000-0005-0000-0000-0000DA0D0000}"/>
    <cellStyle name="Normal 220 10" xfId="1821" xr:uid="{00000000-0005-0000-0000-0000DB0D0000}"/>
    <cellStyle name="Normal 220 2" xfId="1822" xr:uid="{00000000-0005-0000-0000-0000DC0D0000}"/>
    <cellStyle name="Normal 220 3" xfId="1823" xr:uid="{00000000-0005-0000-0000-0000DD0D0000}"/>
    <cellStyle name="Normal 220 4" xfId="1824" xr:uid="{00000000-0005-0000-0000-0000DE0D0000}"/>
    <cellStyle name="Normal 220 5" xfId="1825" xr:uid="{00000000-0005-0000-0000-0000DF0D0000}"/>
    <cellStyle name="Normal 220 6" xfId="1826" xr:uid="{00000000-0005-0000-0000-0000E00D0000}"/>
    <cellStyle name="Normal 220 7" xfId="1827" xr:uid="{00000000-0005-0000-0000-0000E10D0000}"/>
    <cellStyle name="Normal 220 8" xfId="1828" xr:uid="{00000000-0005-0000-0000-0000E20D0000}"/>
    <cellStyle name="Normal 220 9" xfId="1829" xr:uid="{00000000-0005-0000-0000-0000E30D0000}"/>
    <cellStyle name="Normal 221" xfId="1830" xr:uid="{00000000-0005-0000-0000-0000E40D0000}"/>
    <cellStyle name="Normal 221 10" xfId="1831" xr:uid="{00000000-0005-0000-0000-0000E50D0000}"/>
    <cellStyle name="Normal 221 2" xfId="1832" xr:uid="{00000000-0005-0000-0000-0000E60D0000}"/>
    <cellStyle name="Normal 221 3" xfId="1833" xr:uid="{00000000-0005-0000-0000-0000E70D0000}"/>
    <cellStyle name="Normal 221 4" xfId="1834" xr:uid="{00000000-0005-0000-0000-0000E80D0000}"/>
    <cellStyle name="Normal 221 5" xfId="1835" xr:uid="{00000000-0005-0000-0000-0000E90D0000}"/>
    <cellStyle name="Normal 221 6" xfId="1836" xr:uid="{00000000-0005-0000-0000-0000EA0D0000}"/>
    <cellStyle name="Normal 221 7" xfId="1837" xr:uid="{00000000-0005-0000-0000-0000EB0D0000}"/>
    <cellStyle name="Normal 221 8" xfId="1838" xr:uid="{00000000-0005-0000-0000-0000EC0D0000}"/>
    <cellStyle name="Normal 221 9" xfId="1839" xr:uid="{00000000-0005-0000-0000-0000ED0D0000}"/>
    <cellStyle name="Normal 222" xfId="1840" xr:uid="{00000000-0005-0000-0000-0000EE0D0000}"/>
    <cellStyle name="Normal 222 10" xfId="1841" xr:uid="{00000000-0005-0000-0000-0000EF0D0000}"/>
    <cellStyle name="Normal 222 2" xfId="1842" xr:uid="{00000000-0005-0000-0000-0000F00D0000}"/>
    <cellStyle name="Normal 222 3" xfId="1843" xr:uid="{00000000-0005-0000-0000-0000F10D0000}"/>
    <cellStyle name="Normal 222 4" xfId="1844" xr:uid="{00000000-0005-0000-0000-0000F20D0000}"/>
    <cellStyle name="Normal 222 5" xfId="1845" xr:uid="{00000000-0005-0000-0000-0000F30D0000}"/>
    <cellStyle name="Normal 222 6" xfId="1846" xr:uid="{00000000-0005-0000-0000-0000F40D0000}"/>
    <cellStyle name="Normal 222 7" xfId="1847" xr:uid="{00000000-0005-0000-0000-0000F50D0000}"/>
    <cellStyle name="Normal 222 8" xfId="1848" xr:uid="{00000000-0005-0000-0000-0000F60D0000}"/>
    <cellStyle name="Normal 222 9" xfId="1849" xr:uid="{00000000-0005-0000-0000-0000F70D0000}"/>
    <cellStyle name="Normal 223" xfId="1850" xr:uid="{00000000-0005-0000-0000-0000F80D0000}"/>
    <cellStyle name="Normal 223 10" xfId="1851" xr:uid="{00000000-0005-0000-0000-0000F90D0000}"/>
    <cellStyle name="Normal 223 2" xfId="1852" xr:uid="{00000000-0005-0000-0000-0000FA0D0000}"/>
    <cellStyle name="Normal 223 3" xfId="1853" xr:uid="{00000000-0005-0000-0000-0000FB0D0000}"/>
    <cellStyle name="Normal 223 4" xfId="1854" xr:uid="{00000000-0005-0000-0000-0000FC0D0000}"/>
    <cellStyle name="Normal 223 5" xfId="1855" xr:uid="{00000000-0005-0000-0000-0000FD0D0000}"/>
    <cellStyle name="Normal 223 6" xfId="1856" xr:uid="{00000000-0005-0000-0000-0000FE0D0000}"/>
    <cellStyle name="Normal 223 7" xfId="1857" xr:uid="{00000000-0005-0000-0000-0000FF0D0000}"/>
    <cellStyle name="Normal 223 8" xfId="1858" xr:uid="{00000000-0005-0000-0000-0000000E0000}"/>
    <cellStyle name="Normal 223 9" xfId="1859" xr:uid="{00000000-0005-0000-0000-0000010E0000}"/>
    <cellStyle name="Normal 224" xfId="1860" xr:uid="{00000000-0005-0000-0000-0000020E0000}"/>
    <cellStyle name="Normal 224 10" xfId="1861" xr:uid="{00000000-0005-0000-0000-0000030E0000}"/>
    <cellStyle name="Normal 224 2" xfId="1862" xr:uid="{00000000-0005-0000-0000-0000040E0000}"/>
    <cellStyle name="Normal 224 3" xfId="1863" xr:uid="{00000000-0005-0000-0000-0000050E0000}"/>
    <cellStyle name="Normal 224 4" xfId="1864" xr:uid="{00000000-0005-0000-0000-0000060E0000}"/>
    <cellStyle name="Normal 224 5" xfId="1865" xr:uid="{00000000-0005-0000-0000-0000070E0000}"/>
    <cellStyle name="Normal 224 6" xfId="1866" xr:uid="{00000000-0005-0000-0000-0000080E0000}"/>
    <cellStyle name="Normal 224 7" xfId="1867" xr:uid="{00000000-0005-0000-0000-0000090E0000}"/>
    <cellStyle name="Normal 224 8" xfId="1868" xr:uid="{00000000-0005-0000-0000-00000A0E0000}"/>
    <cellStyle name="Normal 224 9" xfId="1869" xr:uid="{00000000-0005-0000-0000-00000B0E0000}"/>
    <cellStyle name="Normal 225" xfId="1870" xr:uid="{00000000-0005-0000-0000-00000C0E0000}"/>
    <cellStyle name="Normal 225 10" xfId="1871" xr:uid="{00000000-0005-0000-0000-00000D0E0000}"/>
    <cellStyle name="Normal 225 2" xfId="1872" xr:uid="{00000000-0005-0000-0000-00000E0E0000}"/>
    <cellStyle name="Normal 225 3" xfId="1873" xr:uid="{00000000-0005-0000-0000-00000F0E0000}"/>
    <cellStyle name="Normal 225 4" xfId="1874" xr:uid="{00000000-0005-0000-0000-0000100E0000}"/>
    <cellStyle name="Normal 225 5" xfId="1875" xr:uid="{00000000-0005-0000-0000-0000110E0000}"/>
    <cellStyle name="Normal 225 6" xfId="1876" xr:uid="{00000000-0005-0000-0000-0000120E0000}"/>
    <cellStyle name="Normal 225 7" xfId="1877" xr:uid="{00000000-0005-0000-0000-0000130E0000}"/>
    <cellStyle name="Normal 225 8" xfId="1878" xr:uid="{00000000-0005-0000-0000-0000140E0000}"/>
    <cellStyle name="Normal 225 9" xfId="1879" xr:uid="{00000000-0005-0000-0000-0000150E0000}"/>
    <cellStyle name="Normal 226" xfId="1880" xr:uid="{00000000-0005-0000-0000-0000160E0000}"/>
    <cellStyle name="Normal 226 10" xfId="1881" xr:uid="{00000000-0005-0000-0000-0000170E0000}"/>
    <cellStyle name="Normal 226 2" xfId="1882" xr:uid="{00000000-0005-0000-0000-0000180E0000}"/>
    <cellStyle name="Normal 226 3" xfId="1883" xr:uid="{00000000-0005-0000-0000-0000190E0000}"/>
    <cellStyle name="Normal 226 4" xfId="1884" xr:uid="{00000000-0005-0000-0000-00001A0E0000}"/>
    <cellStyle name="Normal 226 5" xfId="1885" xr:uid="{00000000-0005-0000-0000-00001B0E0000}"/>
    <cellStyle name="Normal 226 6" xfId="1886" xr:uid="{00000000-0005-0000-0000-00001C0E0000}"/>
    <cellStyle name="Normal 226 7" xfId="1887" xr:uid="{00000000-0005-0000-0000-00001D0E0000}"/>
    <cellStyle name="Normal 226 8" xfId="1888" xr:uid="{00000000-0005-0000-0000-00001E0E0000}"/>
    <cellStyle name="Normal 226 9" xfId="1889" xr:uid="{00000000-0005-0000-0000-00001F0E0000}"/>
    <cellStyle name="Normal 227" xfId="1890" xr:uid="{00000000-0005-0000-0000-0000200E0000}"/>
    <cellStyle name="Normal 227 10" xfId="1891" xr:uid="{00000000-0005-0000-0000-0000210E0000}"/>
    <cellStyle name="Normal 227 2" xfId="1892" xr:uid="{00000000-0005-0000-0000-0000220E0000}"/>
    <cellStyle name="Normal 227 3" xfId="1893" xr:uid="{00000000-0005-0000-0000-0000230E0000}"/>
    <cellStyle name="Normal 227 4" xfId="1894" xr:uid="{00000000-0005-0000-0000-0000240E0000}"/>
    <cellStyle name="Normal 227 5" xfId="1895" xr:uid="{00000000-0005-0000-0000-0000250E0000}"/>
    <cellStyle name="Normal 227 6" xfId="1896" xr:uid="{00000000-0005-0000-0000-0000260E0000}"/>
    <cellStyle name="Normal 227 7" xfId="1897" xr:uid="{00000000-0005-0000-0000-0000270E0000}"/>
    <cellStyle name="Normal 227 8" xfId="1898" xr:uid="{00000000-0005-0000-0000-0000280E0000}"/>
    <cellStyle name="Normal 227 9" xfId="1899" xr:uid="{00000000-0005-0000-0000-0000290E0000}"/>
    <cellStyle name="Normal 228" xfId="1900" xr:uid="{00000000-0005-0000-0000-00002A0E0000}"/>
    <cellStyle name="Normal 228 10" xfId="1901" xr:uid="{00000000-0005-0000-0000-00002B0E0000}"/>
    <cellStyle name="Normal 228 2" xfId="1902" xr:uid="{00000000-0005-0000-0000-00002C0E0000}"/>
    <cellStyle name="Normal 228 3" xfId="1903" xr:uid="{00000000-0005-0000-0000-00002D0E0000}"/>
    <cellStyle name="Normal 228 4" xfId="1904" xr:uid="{00000000-0005-0000-0000-00002E0E0000}"/>
    <cellStyle name="Normal 228 5" xfId="1905" xr:uid="{00000000-0005-0000-0000-00002F0E0000}"/>
    <cellStyle name="Normal 228 6" xfId="1906" xr:uid="{00000000-0005-0000-0000-0000300E0000}"/>
    <cellStyle name="Normal 228 7" xfId="1907" xr:uid="{00000000-0005-0000-0000-0000310E0000}"/>
    <cellStyle name="Normal 228 8" xfId="1908" xr:uid="{00000000-0005-0000-0000-0000320E0000}"/>
    <cellStyle name="Normal 228 9" xfId="1909" xr:uid="{00000000-0005-0000-0000-0000330E0000}"/>
    <cellStyle name="Normal 229" xfId="1910" xr:uid="{00000000-0005-0000-0000-0000340E0000}"/>
    <cellStyle name="Normal 229 10" xfId="1911" xr:uid="{00000000-0005-0000-0000-0000350E0000}"/>
    <cellStyle name="Normal 229 2" xfId="1912" xr:uid="{00000000-0005-0000-0000-0000360E0000}"/>
    <cellStyle name="Normal 229 3" xfId="1913" xr:uid="{00000000-0005-0000-0000-0000370E0000}"/>
    <cellStyle name="Normal 229 4" xfId="1914" xr:uid="{00000000-0005-0000-0000-0000380E0000}"/>
    <cellStyle name="Normal 229 5" xfId="1915" xr:uid="{00000000-0005-0000-0000-0000390E0000}"/>
    <cellStyle name="Normal 229 6" xfId="1916" xr:uid="{00000000-0005-0000-0000-00003A0E0000}"/>
    <cellStyle name="Normal 229 7" xfId="1917" xr:uid="{00000000-0005-0000-0000-00003B0E0000}"/>
    <cellStyle name="Normal 229 8" xfId="1918" xr:uid="{00000000-0005-0000-0000-00003C0E0000}"/>
    <cellStyle name="Normal 229 9" xfId="1919" xr:uid="{00000000-0005-0000-0000-00003D0E0000}"/>
    <cellStyle name="Normal 23" xfId="1920" xr:uid="{00000000-0005-0000-0000-00003E0E0000}"/>
    <cellStyle name="Normal 23 10" xfId="1921" xr:uid="{00000000-0005-0000-0000-00003F0E0000}"/>
    <cellStyle name="Normal 23 2" xfId="1922" xr:uid="{00000000-0005-0000-0000-0000400E0000}"/>
    <cellStyle name="Normal 23 3" xfId="1923" xr:uid="{00000000-0005-0000-0000-0000410E0000}"/>
    <cellStyle name="Normal 23 4" xfId="1924" xr:uid="{00000000-0005-0000-0000-0000420E0000}"/>
    <cellStyle name="Normal 23 5" xfId="1925" xr:uid="{00000000-0005-0000-0000-0000430E0000}"/>
    <cellStyle name="Normal 23 6" xfId="1926" xr:uid="{00000000-0005-0000-0000-0000440E0000}"/>
    <cellStyle name="Normal 23 7" xfId="1927" xr:uid="{00000000-0005-0000-0000-0000450E0000}"/>
    <cellStyle name="Normal 23 8" xfId="1928" xr:uid="{00000000-0005-0000-0000-0000460E0000}"/>
    <cellStyle name="Normal 23 9" xfId="1929" xr:uid="{00000000-0005-0000-0000-0000470E0000}"/>
    <cellStyle name="Normal 230" xfId="1930" xr:uid="{00000000-0005-0000-0000-0000480E0000}"/>
    <cellStyle name="Normal 230 10" xfId="1931" xr:uid="{00000000-0005-0000-0000-0000490E0000}"/>
    <cellStyle name="Normal 230 2" xfId="1932" xr:uid="{00000000-0005-0000-0000-00004A0E0000}"/>
    <cellStyle name="Normal 230 3" xfId="1933" xr:uid="{00000000-0005-0000-0000-00004B0E0000}"/>
    <cellStyle name="Normal 230 4" xfId="1934" xr:uid="{00000000-0005-0000-0000-00004C0E0000}"/>
    <cellStyle name="Normal 230 5" xfId="1935" xr:uid="{00000000-0005-0000-0000-00004D0E0000}"/>
    <cellStyle name="Normal 230 6" xfId="1936" xr:uid="{00000000-0005-0000-0000-00004E0E0000}"/>
    <cellStyle name="Normal 230 7" xfId="1937" xr:uid="{00000000-0005-0000-0000-00004F0E0000}"/>
    <cellStyle name="Normal 230 8" xfId="1938" xr:uid="{00000000-0005-0000-0000-0000500E0000}"/>
    <cellStyle name="Normal 230 9" xfId="1939" xr:uid="{00000000-0005-0000-0000-0000510E0000}"/>
    <cellStyle name="Normal 231" xfId="1940" xr:uid="{00000000-0005-0000-0000-0000520E0000}"/>
    <cellStyle name="Normal 231 10" xfId="1941" xr:uid="{00000000-0005-0000-0000-0000530E0000}"/>
    <cellStyle name="Normal 231 2" xfId="1942" xr:uid="{00000000-0005-0000-0000-0000540E0000}"/>
    <cellStyle name="Normal 231 3" xfId="1943" xr:uid="{00000000-0005-0000-0000-0000550E0000}"/>
    <cellStyle name="Normal 231 4" xfId="1944" xr:uid="{00000000-0005-0000-0000-0000560E0000}"/>
    <cellStyle name="Normal 231 5" xfId="1945" xr:uid="{00000000-0005-0000-0000-0000570E0000}"/>
    <cellStyle name="Normal 231 6" xfId="1946" xr:uid="{00000000-0005-0000-0000-0000580E0000}"/>
    <cellStyle name="Normal 231 7" xfId="1947" xr:uid="{00000000-0005-0000-0000-0000590E0000}"/>
    <cellStyle name="Normal 231 8" xfId="1948" xr:uid="{00000000-0005-0000-0000-00005A0E0000}"/>
    <cellStyle name="Normal 231 9" xfId="1949" xr:uid="{00000000-0005-0000-0000-00005B0E0000}"/>
    <cellStyle name="Normal 232" xfId="1950" xr:uid="{00000000-0005-0000-0000-00005C0E0000}"/>
    <cellStyle name="Normal 232 10" xfId="1951" xr:uid="{00000000-0005-0000-0000-00005D0E0000}"/>
    <cellStyle name="Normal 232 2" xfId="1952" xr:uid="{00000000-0005-0000-0000-00005E0E0000}"/>
    <cellStyle name="Normal 232 3" xfId="1953" xr:uid="{00000000-0005-0000-0000-00005F0E0000}"/>
    <cellStyle name="Normal 232 4" xfId="1954" xr:uid="{00000000-0005-0000-0000-0000600E0000}"/>
    <cellStyle name="Normal 232 5" xfId="1955" xr:uid="{00000000-0005-0000-0000-0000610E0000}"/>
    <cellStyle name="Normal 232 6" xfId="1956" xr:uid="{00000000-0005-0000-0000-0000620E0000}"/>
    <cellStyle name="Normal 232 7" xfId="1957" xr:uid="{00000000-0005-0000-0000-0000630E0000}"/>
    <cellStyle name="Normal 232 8" xfId="1958" xr:uid="{00000000-0005-0000-0000-0000640E0000}"/>
    <cellStyle name="Normal 232 9" xfId="1959" xr:uid="{00000000-0005-0000-0000-0000650E0000}"/>
    <cellStyle name="Normal 233" xfId="1960" xr:uid="{00000000-0005-0000-0000-0000660E0000}"/>
    <cellStyle name="Normal 233 10" xfId="1961" xr:uid="{00000000-0005-0000-0000-0000670E0000}"/>
    <cellStyle name="Normal 233 2" xfId="1962" xr:uid="{00000000-0005-0000-0000-0000680E0000}"/>
    <cellStyle name="Normal 233 3" xfId="1963" xr:uid="{00000000-0005-0000-0000-0000690E0000}"/>
    <cellStyle name="Normal 233 4" xfId="1964" xr:uid="{00000000-0005-0000-0000-00006A0E0000}"/>
    <cellStyle name="Normal 233 5" xfId="1965" xr:uid="{00000000-0005-0000-0000-00006B0E0000}"/>
    <cellStyle name="Normal 233 6" xfId="1966" xr:uid="{00000000-0005-0000-0000-00006C0E0000}"/>
    <cellStyle name="Normal 233 7" xfId="1967" xr:uid="{00000000-0005-0000-0000-00006D0E0000}"/>
    <cellStyle name="Normal 233 8" xfId="1968" xr:uid="{00000000-0005-0000-0000-00006E0E0000}"/>
    <cellStyle name="Normal 233 9" xfId="1969" xr:uid="{00000000-0005-0000-0000-00006F0E0000}"/>
    <cellStyle name="Normal 234" xfId="1970" xr:uid="{00000000-0005-0000-0000-0000700E0000}"/>
    <cellStyle name="Normal 234 10" xfId="1971" xr:uid="{00000000-0005-0000-0000-0000710E0000}"/>
    <cellStyle name="Normal 234 2" xfId="1972" xr:uid="{00000000-0005-0000-0000-0000720E0000}"/>
    <cellStyle name="Normal 234 3" xfId="1973" xr:uid="{00000000-0005-0000-0000-0000730E0000}"/>
    <cellStyle name="Normal 234 4" xfId="1974" xr:uid="{00000000-0005-0000-0000-0000740E0000}"/>
    <cellStyle name="Normal 234 5" xfId="1975" xr:uid="{00000000-0005-0000-0000-0000750E0000}"/>
    <cellStyle name="Normal 234 6" xfId="1976" xr:uid="{00000000-0005-0000-0000-0000760E0000}"/>
    <cellStyle name="Normal 234 7" xfId="1977" xr:uid="{00000000-0005-0000-0000-0000770E0000}"/>
    <cellStyle name="Normal 234 8" xfId="1978" xr:uid="{00000000-0005-0000-0000-0000780E0000}"/>
    <cellStyle name="Normal 234 9" xfId="1979" xr:uid="{00000000-0005-0000-0000-0000790E0000}"/>
    <cellStyle name="Normal 235" xfId="1980" xr:uid="{00000000-0005-0000-0000-00007A0E0000}"/>
    <cellStyle name="Normal 235 10" xfId="1981" xr:uid="{00000000-0005-0000-0000-00007B0E0000}"/>
    <cellStyle name="Normal 235 2" xfId="1982" xr:uid="{00000000-0005-0000-0000-00007C0E0000}"/>
    <cellStyle name="Normal 235 3" xfId="1983" xr:uid="{00000000-0005-0000-0000-00007D0E0000}"/>
    <cellStyle name="Normal 235 4" xfId="1984" xr:uid="{00000000-0005-0000-0000-00007E0E0000}"/>
    <cellStyle name="Normal 235 5" xfId="1985" xr:uid="{00000000-0005-0000-0000-00007F0E0000}"/>
    <cellStyle name="Normal 235 6" xfId="1986" xr:uid="{00000000-0005-0000-0000-0000800E0000}"/>
    <cellStyle name="Normal 235 7" xfId="1987" xr:uid="{00000000-0005-0000-0000-0000810E0000}"/>
    <cellStyle name="Normal 235 8" xfId="1988" xr:uid="{00000000-0005-0000-0000-0000820E0000}"/>
    <cellStyle name="Normal 235 9" xfId="1989" xr:uid="{00000000-0005-0000-0000-0000830E0000}"/>
    <cellStyle name="Normal 236" xfId="1990" xr:uid="{00000000-0005-0000-0000-0000840E0000}"/>
    <cellStyle name="Normal 236 10" xfId="1991" xr:uid="{00000000-0005-0000-0000-0000850E0000}"/>
    <cellStyle name="Normal 236 2" xfId="1992" xr:uid="{00000000-0005-0000-0000-0000860E0000}"/>
    <cellStyle name="Normal 236 3" xfId="1993" xr:uid="{00000000-0005-0000-0000-0000870E0000}"/>
    <cellStyle name="Normal 236 4" xfId="1994" xr:uid="{00000000-0005-0000-0000-0000880E0000}"/>
    <cellStyle name="Normal 236 5" xfId="1995" xr:uid="{00000000-0005-0000-0000-0000890E0000}"/>
    <cellStyle name="Normal 236 6" xfId="1996" xr:uid="{00000000-0005-0000-0000-00008A0E0000}"/>
    <cellStyle name="Normal 236 7" xfId="1997" xr:uid="{00000000-0005-0000-0000-00008B0E0000}"/>
    <cellStyle name="Normal 236 8" xfId="1998" xr:uid="{00000000-0005-0000-0000-00008C0E0000}"/>
    <cellStyle name="Normal 236 9" xfId="1999" xr:uid="{00000000-0005-0000-0000-00008D0E0000}"/>
    <cellStyle name="Normal 237" xfId="2000" xr:uid="{00000000-0005-0000-0000-00008E0E0000}"/>
    <cellStyle name="Normal 237 2" xfId="2001" xr:uid="{00000000-0005-0000-0000-00008F0E0000}"/>
    <cellStyle name="Normal 237 2 2" xfId="3200" xr:uid="{00000000-0005-0000-0000-0000900E0000}"/>
    <cellStyle name="Normal 237 3" xfId="2002" xr:uid="{00000000-0005-0000-0000-0000910E0000}"/>
    <cellStyle name="Normal 237 3 2" xfId="3201" xr:uid="{00000000-0005-0000-0000-0000920E0000}"/>
    <cellStyle name="Normal 237 4" xfId="3202" xr:uid="{00000000-0005-0000-0000-0000930E0000}"/>
    <cellStyle name="Normal 238" xfId="2003" xr:uid="{00000000-0005-0000-0000-0000940E0000}"/>
    <cellStyle name="Normal 238 2" xfId="2004" xr:uid="{00000000-0005-0000-0000-0000950E0000}"/>
    <cellStyle name="Normal 238 2 2" xfId="3203" xr:uid="{00000000-0005-0000-0000-0000960E0000}"/>
    <cellStyle name="Normal 238 3" xfId="2005" xr:uid="{00000000-0005-0000-0000-0000970E0000}"/>
    <cellStyle name="Normal 238 3 2" xfId="3204" xr:uid="{00000000-0005-0000-0000-0000980E0000}"/>
    <cellStyle name="Normal 238 4" xfId="3205" xr:uid="{00000000-0005-0000-0000-0000990E0000}"/>
    <cellStyle name="Normal 239" xfId="2006" xr:uid="{00000000-0005-0000-0000-00009A0E0000}"/>
    <cellStyle name="Normal 239 2" xfId="2007" xr:uid="{00000000-0005-0000-0000-00009B0E0000}"/>
    <cellStyle name="Normal 239 2 2" xfId="3206" xr:uid="{00000000-0005-0000-0000-00009C0E0000}"/>
    <cellStyle name="Normal 239 3" xfId="2008" xr:uid="{00000000-0005-0000-0000-00009D0E0000}"/>
    <cellStyle name="Normal 239 3 2" xfId="3207" xr:uid="{00000000-0005-0000-0000-00009E0E0000}"/>
    <cellStyle name="Normal 239 4" xfId="3208" xr:uid="{00000000-0005-0000-0000-00009F0E0000}"/>
    <cellStyle name="Normal 24" xfId="2009" xr:uid="{00000000-0005-0000-0000-0000A00E0000}"/>
    <cellStyle name="Normal 24 10" xfId="2010" xr:uid="{00000000-0005-0000-0000-0000A10E0000}"/>
    <cellStyle name="Normal 24 2" xfId="2011" xr:uid="{00000000-0005-0000-0000-0000A20E0000}"/>
    <cellStyle name="Normal 24 3" xfId="2012" xr:uid="{00000000-0005-0000-0000-0000A30E0000}"/>
    <cellStyle name="Normal 24 4" xfId="2013" xr:uid="{00000000-0005-0000-0000-0000A40E0000}"/>
    <cellStyle name="Normal 24 5" xfId="2014" xr:uid="{00000000-0005-0000-0000-0000A50E0000}"/>
    <cellStyle name="Normal 24 6" xfId="2015" xr:uid="{00000000-0005-0000-0000-0000A60E0000}"/>
    <cellStyle name="Normal 24 7" xfId="2016" xr:uid="{00000000-0005-0000-0000-0000A70E0000}"/>
    <cellStyle name="Normal 24 8" xfId="2017" xr:uid="{00000000-0005-0000-0000-0000A80E0000}"/>
    <cellStyle name="Normal 24 9" xfId="2018" xr:uid="{00000000-0005-0000-0000-0000A90E0000}"/>
    <cellStyle name="Normal 240" xfId="2019" xr:uid="{00000000-0005-0000-0000-0000AA0E0000}"/>
    <cellStyle name="Normal 240 2" xfId="2020" xr:uid="{00000000-0005-0000-0000-0000AB0E0000}"/>
    <cellStyle name="Normal 240 2 2" xfId="3209" xr:uid="{00000000-0005-0000-0000-0000AC0E0000}"/>
    <cellStyle name="Normal 240 3" xfId="2021" xr:uid="{00000000-0005-0000-0000-0000AD0E0000}"/>
    <cellStyle name="Normal 240 3 2" xfId="3210" xr:uid="{00000000-0005-0000-0000-0000AE0E0000}"/>
    <cellStyle name="Normal 240 4" xfId="3211" xr:uid="{00000000-0005-0000-0000-0000AF0E0000}"/>
    <cellStyle name="Normal 241" xfId="2022" xr:uid="{00000000-0005-0000-0000-0000B00E0000}"/>
    <cellStyle name="Normal 241 2" xfId="2023" xr:uid="{00000000-0005-0000-0000-0000B10E0000}"/>
    <cellStyle name="Normal 241 2 2" xfId="3212" xr:uid="{00000000-0005-0000-0000-0000B20E0000}"/>
    <cellStyle name="Normal 241 3" xfId="2024" xr:uid="{00000000-0005-0000-0000-0000B30E0000}"/>
    <cellStyle name="Normal 241 3 2" xfId="3213" xr:uid="{00000000-0005-0000-0000-0000B40E0000}"/>
    <cellStyle name="Normal 241 4" xfId="3214" xr:uid="{00000000-0005-0000-0000-0000B50E0000}"/>
    <cellStyle name="Normal 242" xfId="2025" xr:uid="{00000000-0005-0000-0000-0000B60E0000}"/>
    <cellStyle name="Normal 242 2" xfId="2026" xr:uid="{00000000-0005-0000-0000-0000B70E0000}"/>
    <cellStyle name="Normal 243" xfId="2027" xr:uid="{00000000-0005-0000-0000-0000B80E0000}"/>
    <cellStyle name="Normal 244" xfId="3148" xr:uid="{00000000-0005-0000-0000-0000B90E0000}"/>
    <cellStyle name="Normal 244 2" xfId="3215" xr:uid="{00000000-0005-0000-0000-0000BA0E0000}"/>
    <cellStyle name="Normal 245" xfId="3216" xr:uid="{00000000-0005-0000-0000-0000BB0E0000}"/>
    <cellStyle name="Normal 246" xfId="1" xr:uid="{00000000-0005-0000-0000-0000BC0E0000}"/>
    <cellStyle name="Normal 247" xfId="3624" xr:uid="{00000000-0005-0000-0000-0000BD0E0000}"/>
    <cellStyle name="Normal 248" xfId="4935" xr:uid="{00000000-0005-0000-0000-0000BE0E0000}"/>
    <cellStyle name="Normal 25" xfId="2028" xr:uid="{00000000-0005-0000-0000-0000BF0E0000}"/>
    <cellStyle name="Normal 25 10" xfId="2029" xr:uid="{00000000-0005-0000-0000-0000C00E0000}"/>
    <cellStyle name="Normal 25 2" xfId="2030" xr:uid="{00000000-0005-0000-0000-0000C10E0000}"/>
    <cellStyle name="Normal 25 3" xfId="2031" xr:uid="{00000000-0005-0000-0000-0000C20E0000}"/>
    <cellStyle name="Normal 25 4" xfId="2032" xr:uid="{00000000-0005-0000-0000-0000C30E0000}"/>
    <cellStyle name="Normal 25 5" xfId="2033" xr:uid="{00000000-0005-0000-0000-0000C40E0000}"/>
    <cellStyle name="Normal 25 6" xfId="2034" xr:uid="{00000000-0005-0000-0000-0000C50E0000}"/>
    <cellStyle name="Normal 25 7" xfId="2035" xr:uid="{00000000-0005-0000-0000-0000C60E0000}"/>
    <cellStyle name="Normal 25 8" xfId="2036" xr:uid="{00000000-0005-0000-0000-0000C70E0000}"/>
    <cellStyle name="Normal 25 9" xfId="2037" xr:uid="{00000000-0005-0000-0000-0000C80E0000}"/>
    <cellStyle name="Normal 256" xfId="2038" xr:uid="{00000000-0005-0000-0000-0000C90E0000}"/>
    <cellStyle name="Normal 256 2" xfId="3217" xr:uid="{00000000-0005-0000-0000-0000CA0E0000}"/>
    <cellStyle name="Normal 26" xfId="2039" xr:uid="{00000000-0005-0000-0000-0000CB0E0000}"/>
    <cellStyle name="Normal 26 10" xfId="2040" xr:uid="{00000000-0005-0000-0000-0000CC0E0000}"/>
    <cellStyle name="Normal 26 2" xfId="2041" xr:uid="{00000000-0005-0000-0000-0000CD0E0000}"/>
    <cellStyle name="Normal 26 3" xfId="2042" xr:uid="{00000000-0005-0000-0000-0000CE0E0000}"/>
    <cellStyle name="Normal 26 4" xfId="2043" xr:uid="{00000000-0005-0000-0000-0000CF0E0000}"/>
    <cellStyle name="Normal 26 5" xfId="2044" xr:uid="{00000000-0005-0000-0000-0000D00E0000}"/>
    <cellStyle name="Normal 26 6" xfId="2045" xr:uid="{00000000-0005-0000-0000-0000D10E0000}"/>
    <cellStyle name="Normal 26 7" xfId="2046" xr:uid="{00000000-0005-0000-0000-0000D20E0000}"/>
    <cellStyle name="Normal 26 8" xfId="2047" xr:uid="{00000000-0005-0000-0000-0000D30E0000}"/>
    <cellStyle name="Normal 26 9" xfId="2048" xr:uid="{00000000-0005-0000-0000-0000D40E0000}"/>
    <cellStyle name="Normal 27" xfId="2049" xr:uid="{00000000-0005-0000-0000-0000D50E0000}"/>
    <cellStyle name="Normal 27 10" xfId="2050" xr:uid="{00000000-0005-0000-0000-0000D60E0000}"/>
    <cellStyle name="Normal 27 2" xfId="2051" xr:uid="{00000000-0005-0000-0000-0000D70E0000}"/>
    <cellStyle name="Normal 27 3" xfId="2052" xr:uid="{00000000-0005-0000-0000-0000D80E0000}"/>
    <cellStyle name="Normal 27 4" xfId="2053" xr:uid="{00000000-0005-0000-0000-0000D90E0000}"/>
    <cellStyle name="Normal 27 5" xfId="2054" xr:uid="{00000000-0005-0000-0000-0000DA0E0000}"/>
    <cellStyle name="Normal 27 6" xfId="2055" xr:uid="{00000000-0005-0000-0000-0000DB0E0000}"/>
    <cellStyle name="Normal 27 7" xfId="2056" xr:uid="{00000000-0005-0000-0000-0000DC0E0000}"/>
    <cellStyle name="Normal 27 8" xfId="2057" xr:uid="{00000000-0005-0000-0000-0000DD0E0000}"/>
    <cellStyle name="Normal 27 9" xfId="2058" xr:uid="{00000000-0005-0000-0000-0000DE0E0000}"/>
    <cellStyle name="Normal 28" xfId="2059" xr:uid="{00000000-0005-0000-0000-0000DF0E0000}"/>
    <cellStyle name="Normal 28 10" xfId="2060" xr:uid="{00000000-0005-0000-0000-0000E00E0000}"/>
    <cellStyle name="Normal 28 2" xfId="2061" xr:uid="{00000000-0005-0000-0000-0000E10E0000}"/>
    <cellStyle name="Normal 28 3" xfId="2062" xr:uid="{00000000-0005-0000-0000-0000E20E0000}"/>
    <cellStyle name="Normal 28 4" xfId="2063" xr:uid="{00000000-0005-0000-0000-0000E30E0000}"/>
    <cellStyle name="Normal 28 5" xfId="2064" xr:uid="{00000000-0005-0000-0000-0000E40E0000}"/>
    <cellStyle name="Normal 28 6" xfId="2065" xr:uid="{00000000-0005-0000-0000-0000E50E0000}"/>
    <cellStyle name="Normal 28 7" xfId="2066" xr:uid="{00000000-0005-0000-0000-0000E60E0000}"/>
    <cellStyle name="Normal 28 8" xfId="2067" xr:uid="{00000000-0005-0000-0000-0000E70E0000}"/>
    <cellStyle name="Normal 28 9" xfId="2068" xr:uid="{00000000-0005-0000-0000-0000E80E0000}"/>
    <cellStyle name="Normal 29" xfId="2069" xr:uid="{00000000-0005-0000-0000-0000E90E0000}"/>
    <cellStyle name="Normal 29 10" xfId="2070" xr:uid="{00000000-0005-0000-0000-0000EA0E0000}"/>
    <cellStyle name="Normal 29 2" xfId="2071" xr:uid="{00000000-0005-0000-0000-0000EB0E0000}"/>
    <cellStyle name="Normal 29 3" xfId="2072" xr:uid="{00000000-0005-0000-0000-0000EC0E0000}"/>
    <cellStyle name="Normal 29 4" xfId="2073" xr:uid="{00000000-0005-0000-0000-0000ED0E0000}"/>
    <cellStyle name="Normal 29 5" xfId="2074" xr:uid="{00000000-0005-0000-0000-0000EE0E0000}"/>
    <cellStyle name="Normal 29 6" xfId="2075" xr:uid="{00000000-0005-0000-0000-0000EF0E0000}"/>
    <cellStyle name="Normal 29 7" xfId="2076" xr:uid="{00000000-0005-0000-0000-0000F00E0000}"/>
    <cellStyle name="Normal 29 8" xfId="2077" xr:uid="{00000000-0005-0000-0000-0000F10E0000}"/>
    <cellStyle name="Normal 29 9" xfId="2078" xr:uid="{00000000-0005-0000-0000-0000F20E0000}"/>
    <cellStyle name="Normal 3" xfId="18" xr:uid="{00000000-0005-0000-0000-0000F30E0000}"/>
    <cellStyle name="Normal 3 2" xfId="2079" xr:uid="{00000000-0005-0000-0000-0000F40E0000}"/>
    <cellStyle name="Normal 3 2 10" xfId="2080" xr:uid="{00000000-0005-0000-0000-0000F50E0000}"/>
    <cellStyle name="Normal 3 2 11" xfId="2081" xr:uid="{00000000-0005-0000-0000-0000F60E0000}"/>
    <cellStyle name="Normal 3 2 12" xfId="2082" xr:uid="{00000000-0005-0000-0000-0000F70E0000}"/>
    <cellStyle name="Normal 3 2 13" xfId="2083" xr:uid="{00000000-0005-0000-0000-0000F80E0000}"/>
    <cellStyle name="Normal 3 2 14" xfId="2084" xr:uid="{00000000-0005-0000-0000-0000F90E0000}"/>
    <cellStyle name="Normal 3 2 15" xfId="3169" xr:uid="{00000000-0005-0000-0000-0000FA0E0000}"/>
    <cellStyle name="Normal 3 2 15 2" xfId="3218" xr:uid="{00000000-0005-0000-0000-0000FB0E0000}"/>
    <cellStyle name="Normal 3 2 16" xfId="3219" xr:uid="{00000000-0005-0000-0000-0000FC0E0000}"/>
    <cellStyle name="Normal 3 2 2" xfId="2085" xr:uid="{00000000-0005-0000-0000-0000FD0E0000}"/>
    <cellStyle name="Normal 3 2 2 2" xfId="2086" xr:uid="{00000000-0005-0000-0000-0000FE0E0000}"/>
    <cellStyle name="Normal 3 2 2 2 10" xfId="2087" xr:uid="{00000000-0005-0000-0000-0000FF0E0000}"/>
    <cellStyle name="Normal 3 2 2 2 2" xfId="2088" xr:uid="{00000000-0005-0000-0000-0000000F0000}"/>
    <cellStyle name="Normal 3 2 2 2 3" xfId="2089" xr:uid="{00000000-0005-0000-0000-0000010F0000}"/>
    <cellStyle name="Normal 3 2 2 2 4" xfId="2090" xr:uid="{00000000-0005-0000-0000-0000020F0000}"/>
    <cellStyle name="Normal 3 2 2 2 5" xfId="2091" xr:uid="{00000000-0005-0000-0000-0000030F0000}"/>
    <cellStyle name="Normal 3 2 2 2 6" xfId="2092" xr:uid="{00000000-0005-0000-0000-0000040F0000}"/>
    <cellStyle name="Normal 3 2 2 2 7" xfId="2093" xr:uid="{00000000-0005-0000-0000-0000050F0000}"/>
    <cellStyle name="Normal 3 2 2 2 8" xfId="2094" xr:uid="{00000000-0005-0000-0000-0000060F0000}"/>
    <cellStyle name="Normal 3 2 2 2 9" xfId="2095" xr:uid="{00000000-0005-0000-0000-0000070F0000}"/>
    <cellStyle name="Normal 3 2 2 3" xfId="3220" xr:uid="{00000000-0005-0000-0000-0000080F0000}"/>
    <cellStyle name="Normal 3 2 3" xfId="2096" xr:uid="{00000000-0005-0000-0000-0000090F0000}"/>
    <cellStyle name="Normal 3 2 3 10" xfId="2097" xr:uid="{00000000-0005-0000-0000-00000A0F0000}"/>
    <cellStyle name="Normal 3 2 3 2" xfId="2098" xr:uid="{00000000-0005-0000-0000-00000B0F0000}"/>
    <cellStyle name="Normal 3 2 3 3" xfId="2099" xr:uid="{00000000-0005-0000-0000-00000C0F0000}"/>
    <cellStyle name="Normal 3 2 3 4" xfId="2100" xr:uid="{00000000-0005-0000-0000-00000D0F0000}"/>
    <cellStyle name="Normal 3 2 3 5" xfId="2101" xr:uid="{00000000-0005-0000-0000-00000E0F0000}"/>
    <cellStyle name="Normal 3 2 3 6" xfId="2102" xr:uid="{00000000-0005-0000-0000-00000F0F0000}"/>
    <cellStyle name="Normal 3 2 3 7" xfId="2103" xr:uid="{00000000-0005-0000-0000-0000100F0000}"/>
    <cellStyle name="Normal 3 2 3 8" xfId="2104" xr:uid="{00000000-0005-0000-0000-0000110F0000}"/>
    <cellStyle name="Normal 3 2 3 9" xfId="2105" xr:uid="{00000000-0005-0000-0000-0000120F0000}"/>
    <cellStyle name="Normal 3 2 4" xfId="2106" xr:uid="{00000000-0005-0000-0000-0000130F0000}"/>
    <cellStyle name="Normal 3 2 4 10" xfId="2107" xr:uid="{00000000-0005-0000-0000-0000140F0000}"/>
    <cellStyle name="Normal 3 2 4 2" xfId="2108" xr:uid="{00000000-0005-0000-0000-0000150F0000}"/>
    <cellStyle name="Normal 3 2 4 3" xfId="2109" xr:uid="{00000000-0005-0000-0000-0000160F0000}"/>
    <cellStyle name="Normal 3 2 4 4" xfId="2110" xr:uid="{00000000-0005-0000-0000-0000170F0000}"/>
    <cellStyle name="Normal 3 2 4 5" xfId="2111" xr:uid="{00000000-0005-0000-0000-0000180F0000}"/>
    <cellStyle name="Normal 3 2 4 6" xfId="2112" xr:uid="{00000000-0005-0000-0000-0000190F0000}"/>
    <cellStyle name="Normal 3 2 4 7" xfId="2113" xr:uid="{00000000-0005-0000-0000-00001A0F0000}"/>
    <cellStyle name="Normal 3 2 4 8" xfId="2114" xr:uid="{00000000-0005-0000-0000-00001B0F0000}"/>
    <cellStyle name="Normal 3 2 4 9" xfId="2115" xr:uid="{00000000-0005-0000-0000-00001C0F0000}"/>
    <cellStyle name="Normal 3 2 5" xfId="2116" xr:uid="{00000000-0005-0000-0000-00001D0F0000}"/>
    <cellStyle name="Normal 3 2 6" xfId="2117" xr:uid="{00000000-0005-0000-0000-00001E0F0000}"/>
    <cellStyle name="Normal 3 2 7" xfId="2118" xr:uid="{00000000-0005-0000-0000-00001F0F0000}"/>
    <cellStyle name="Normal 3 2 8" xfId="2119" xr:uid="{00000000-0005-0000-0000-0000200F0000}"/>
    <cellStyle name="Normal 3 2 9" xfId="2120" xr:uid="{00000000-0005-0000-0000-0000210F0000}"/>
    <cellStyle name="Normal 3 3" xfId="2121" xr:uid="{00000000-0005-0000-0000-0000220F0000}"/>
    <cellStyle name="Normal 3 3 2" xfId="3221" xr:uid="{00000000-0005-0000-0000-0000230F0000}"/>
    <cellStyle name="Normal 3 4" xfId="2122" xr:uid="{00000000-0005-0000-0000-0000240F0000}"/>
    <cellStyle name="Normal 3 4 2" xfId="2123" xr:uid="{00000000-0005-0000-0000-0000250F0000}"/>
    <cellStyle name="Normal 3 4 2 2" xfId="3222" xr:uid="{00000000-0005-0000-0000-0000260F0000}"/>
    <cellStyle name="Normal 3 4 3" xfId="3223" xr:uid="{00000000-0005-0000-0000-0000270F0000}"/>
    <cellStyle name="Normal 3 5" xfId="3146" xr:uid="{00000000-0005-0000-0000-0000280F0000}"/>
    <cellStyle name="Normal 3 5 2" xfId="3147" xr:uid="{00000000-0005-0000-0000-0000290F0000}"/>
    <cellStyle name="Normal 3 6" xfId="3631" xr:uid="{00000000-0005-0000-0000-00002A0F0000}"/>
    <cellStyle name="Normal 30" xfId="2124" xr:uid="{00000000-0005-0000-0000-00002B0F0000}"/>
    <cellStyle name="Normal 30 10" xfId="2125" xr:uid="{00000000-0005-0000-0000-00002C0F0000}"/>
    <cellStyle name="Normal 30 2" xfId="2126" xr:uid="{00000000-0005-0000-0000-00002D0F0000}"/>
    <cellStyle name="Normal 30 3" xfId="2127" xr:uid="{00000000-0005-0000-0000-00002E0F0000}"/>
    <cellStyle name="Normal 30 4" xfId="2128" xr:uid="{00000000-0005-0000-0000-00002F0F0000}"/>
    <cellStyle name="Normal 30 5" xfId="2129" xr:uid="{00000000-0005-0000-0000-0000300F0000}"/>
    <cellStyle name="Normal 30 6" xfId="2130" xr:uid="{00000000-0005-0000-0000-0000310F0000}"/>
    <cellStyle name="Normal 30 7" xfId="2131" xr:uid="{00000000-0005-0000-0000-0000320F0000}"/>
    <cellStyle name="Normal 30 8" xfId="2132" xr:uid="{00000000-0005-0000-0000-0000330F0000}"/>
    <cellStyle name="Normal 30 9" xfId="2133" xr:uid="{00000000-0005-0000-0000-0000340F0000}"/>
    <cellStyle name="Normal 31" xfId="2134" xr:uid="{00000000-0005-0000-0000-0000350F0000}"/>
    <cellStyle name="Normal 31 10" xfId="2135" xr:uid="{00000000-0005-0000-0000-0000360F0000}"/>
    <cellStyle name="Normal 31 2" xfId="2136" xr:uid="{00000000-0005-0000-0000-0000370F0000}"/>
    <cellStyle name="Normal 31 3" xfId="2137" xr:uid="{00000000-0005-0000-0000-0000380F0000}"/>
    <cellStyle name="Normal 31 4" xfId="2138" xr:uid="{00000000-0005-0000-0000-0000390F0000}"/>
    <cellStyle name="Normal 31 5" xfId="2139" xr:uid="{00000000-0005-0000-0000-00003A0F0000}"/>
    <cellStyle name="Normal 31 6" xfId="2140" xr:uid="{00000000-0005-0000-0000-00003B0F0000}"/>
    <cellStyle name="Normal 31 7" xfId="2141" xr:uid="{00000000-0005-0000-0000-00003C0F0000}"/>
    <cellStyle name="Normal 31 8" xfId="2142" xr:uid="{00000000-0005-0000-0000-00003D0F0000}"/>
    <cellStyle name="Normal 31 9" xfId="2143" xr:uid="{00000000-0005-0000-0000-00003E0F0000}"/>
    <cellStyle name="Normal 32" xfId="2144" xr:uid="{00000000-0005-0000-0000-00003F0F0000}"/>
    <cellStyle name="Normal 32 10" xfId="2145" xr:uid="{00000000-0005-0000-0000-0000400F0000}"/>
    <cellStyle name="Normal 32 2" xfId="2146" xr:uid="{00000000-0005-0000-0000-0000410F0000}"/>
    <cellStyle name="Normal 32 3" xfId="2147" xr:uid="{00000000-0005-0000-0000-0000420F0000}"/>
    <cellStyle name="Normal 32 4" xfId="2148" xr:uid="{00000000-0005-0000-0000-0000430F0000}"/>
    <cellStyle name="Normal 32 5" xfId="2149" xr:uid="{00000000-0005-0000-0000-0000440F0000}"/>
    <cellStyle name="Normal 32 6" xfId="2150" xr:uid="{00000000-0005-0000-0000-0000450F0000}"/>
    <cellStyle name="Normal 32 7" xfId="2151" xr:uid="{00000000-0005-0000-0000-0000460F0000}"/>
    <cellStyle name="Normal 32 8" xfId="2152" xr:uid="{00000000-0005-0000-0000-0000470F0000}"/>
    <cellStyle name="Normal 32 9" xfId="2153" xr:uid="{00000000-0005-0000-0000-0000480F0000}"/>
    <cellStyle name="Normal 33" xfId="2154" xr:uid="{00000000-0005-0000-0000-0000490F0000}"/>
    <cellStyle name="Normal 33 10" xfId="2155" xr:uid="{00000000-0005-0000-0000-00004A0F0000}"/>
    <cellStyle name="Normal 33 2" xfId="2156" xr:uid="{00000000-0005-0000-0000-00004B0F0000}"/>
    <cellStyle name="Normal 33 3" xfId="2157" xr:uid="{00000000-0005-0000-0000-00004C0F0000}"/>
    <cellStyle name="Normal 33 4" xfId="2158" xr:uid="{00000000-0005-0000-0000-00004D0F0000}"/>
    <cellStyle name="Normal 33 5" xfId="2159" xr:uid="{00000000-0005-0000-0000-00004E0F0000}"/>
    <cellStyle name="Normal 33 6" xfId="2160" xr:uid="{00000000-0005-0000-0000-00004F0F0000}"/>
    <cellStyle name="Normal 33 7" xfId="2161" xr:uid="{00000000-0005-0000-0000-0000500F0000}"/>
    <cellStyle name="Normal 33 8" xfId="2162" xr:uid="{00000000-0005-0000-0000-0000510F0000}"/>
    <cellStyle name="Normal 33 9" xfId="2163" xr:uid="{00000000-0005-0000-0000-0000520F0000}"/>
    <cellStyle name="Normal 34" xfId="2164" xr:uid="{00000000-0005-0000-0000-0000530F0000}"/>
    <cellStyle name="Normal 34 10" xfId="2165" xr:uid="{00000000-0005-0000-0000-0000540F0000}"/>
    <cellStyle name="Normal 34 2" xfId="2166" xr:uid="{00000000-0005-0000-0000-0000550F0000}"/>
    <cellStyle name="Normal 34 3" xfId="2167" xr:uid="{00000000-0005-0000-0000-0000560F0000}"/>
    <cellStyle name="Normal 34 4" xfId="2168" xr:uid="{00000000-0005-0000-0000-0000570F0000}"/>
    <cellStyle name="Normal 34 5" xfId="2169" xr:uid="{00000000-0005-0000-0000-0000580F0000}"/>
    <cellStyle name="Normal 34 6" xfId="2170" xr:uid="{00000000-0005-0000-0000-0000590F0000}"/>
    <cellStyle name="Normal 34 7" xfId="2171" xr:uid="{00000000-0005-0000-0000-00005A0F0000}"/>
    <cellStyle name="Normal 34 8" xfId="2172" xr:uid="{00000000-0005-0000-0000-00005B0F0000}"/>
    <cellStyle name="Normal 34 9" xfId="2173" xr:uid="{00000000-0005-0000-0000-00005C0F0000}"/>
    <cellStyle name="Normal 35" xfId="2174" xr:uid="{00000000-0005-0000-0000-00005D0F0000}"/>
    <cellStyle name="Normal 35 10" xfId="2175" xr:uid="{00000000-0005-0000-0000-00005E0F0000}"/>
    <cellStyle name="Normal 35 2" xfId="2176" xr:uid="{00000000-0005-0000-0000-00005F0F0000}"/>
    <cellStyle name="Normal 35 3" xfId="2177" xr:uid="{00000000-0005-0000-0000-0000600F0000}"/>
    <cellStyle name="Normal 35 4" xfId="2178" xr:uid="{00000000-0005-0000-0000-0000610F0000}"/>
    <cellStyle name="Normal 35 5" xfId="2179" xr:uid="{00000000-0005-0000-0000-0000620F0000}"/>
    <cellStyle name="Normal 35 6" xfId="2180" xr:uid="{00000000-0005-0000-0000-0000630F0000}"/>
    <cellStyle name="Normal 35 7" xfId="2181" xr:uid="{00000000-0005-0000-0000-0000640F0000}"/>
    <cellStyle name="Normal 35 8" xfId="2182" xr:uid="{00000000-0005-0000-0000-0000650F0000}"/>
    <cellStyle name="Normal 35 9" xfId="2183" xr:uid="{00000000-0005-0000-0000-0000660F0000}"/>
    <cellStyle name="Normal 36" xfId="2184" xr:uid="{00000000-0005-0000-0000-0000670F0000}"/>
    <cellStyle name="Normal 36 10" xfId="2185" xr:uid="{00000000-0005-0000-0000-0000680F0000}"/>
    <cellStyle name="Normal 36 2" xfId="2186" xr:uid="{00000000-0005-0000-0000-0000690F0000}"/>
    <cellStyle name="Normal 36 3" xfId="2187" xr:uid="{00000000-0005-0000-0000-00006A0F0000}"/>
    <cellStyle name="Normal 36 4" xfId="2188" xr:uid="{00000000-0005-0000-0000-00006B0F0000}"/>
    <cellStyle name="Normal 36 5" xfId="2189" xr:uid="{00000000-0005-0000-0000-00006C0F0000}"/>
    <cellStyle name="Normal 36 6" xfId="2190" xr:uid="{00000000-0005-0000-0000-00006D0F0000}"/>
    <cellStyle name="Normal 36 7" xfId="2191" xr:uid="{00000000-0005-0000-0000-00006E0F0000}"/>
    <cellStyle name="Normal 36 8" xfId="2192" xr:uid="{00000000-0005-0000-0000-00006F0F0000}"/>
    <cellStyle name="Normal 36 9" xfId="2193" xr:uid="{00000000-0005-0000-0000-0000700F0000}"/>
    <cellStyle name="Normal 37" xfId="2194" xr:uid="{00000000-0005-0000-0000-0000710F0000}"/>
    <cellStyle name="Normal 37 10" xfId="2195" xr:uid="{00000000-0005-0000-0000-0000720F0000}"/>
    <cellStyle name="Normal 37 2" xfId="2196" xr:uid="{00000000-0005-0000-0000-0000730F0000}"/>
    <cellStyle name="Normal 37 3" xfId="2197" xr:uid="{00000000-0005-0000-0000-0000740F0000}"/>
    <cellStyle name="Normal 37 4" xfId="2198" xr:uid="{00000000-0005-0000-0000-0000750F0000}"/>
    <cellStyle name="Normal 37 5" xfId="2199" xr:uid="{00000000-0005-0000-0000-0000760F0000}"/>
    <cellStyle name="Normal 37 6" xfId="2200" xr:uid="{00000000-0005-0000-0000-0000770F0000}"/>
    <cellStyle name="Normal 37 7" xfId="2201" xr:uid="{00000000-0005-0000-0000-0000780F0000}"/>
    <cellStyle name="Normal 37 8" xfId="2202" xr:uid="{00000000-0005-0000-0000-0000790F0000}"/>
    <cellStyle name="Normal 37 9" xfId="2203" xr:uid="{00000000-0005-0000-0000-00007A0F0000}"/>
    <cellStyle name="Normal 38" xfId="2204" xr:uid="{00000000-0005-0000-0000-00007B0F0000}"/>
    <cellStyle name="Normal 38 10" xfId="2205" xr:uid="{00000000-0005-0000-0000-00007C0F0000}"/>
    <cellStyle name="Normal 38 2" xfId="2206" xr:uid="{00000000-0005-0000-0000-00007D0F0000}"/>
    <cellStyle name="Normal 38 3" xfId="2207" xr:uid="{00000000-0005-0000-0000-00007E0F0000}"/>
    <cellStyle name="Normal 38 4" xfId="2208" xr:uid="{00000000-0005-0000-0000-00007F0F0000}"/>
    <cellStyle name="Normal 38 5" xfId="2209" xr:uid="{00000000-0005-0000-0000-0000800F0000}"/>
    <cellStyle name="Normal 38 6" xfId="2210" xr:uid="{00000000-0005-0000-0000-0000810F0000}"/>
    <cellStyle name="Normal 38 7" xfId="2211" xr:uid="{00000000-0005-0000-0000-0000820F0000}"/>
    <cellStyle name="Normal 38 8" xfId="2212" xr:uid="{00000000-0005-0000-0000-0000830F0000}"/>
    <cellStyle name="Normal 38 9" xfId="2213" xr:uid="{00000000-0005-0000-0000-0000840F0000}"/>
    <cellStyle name="Normal 39" xfId="2214" xr:uid="{00000000-0005-0000-0000-0000850F0000}"/>
    <cellStyle name="Normal 39 10" xfId="2215" xr:uid="{00000000-0005-0000-0000-0000860F0000}"/>
    <cellStyle name="Normal 39 2" xfId="2216" xr:uid="{00000000-0005-0000-0000-0000870F0000}"/>
    <cellStyle name="Normal 39 3" xfId="2217" xr:uid="{00000000-0005-0000-0000-0000880F0000}"/>
    <cellStyle name="Normal 39 4" xfId="2218" xr:uid="{00000000-0005-0000-0000-0000890F0000}"/>
    <cellStyle name="Normal 39 5" xfId="2219" xr:uid="{00000000-0005-0000-0000-00008A0F0000}"/>
    <cellStyle name="Normal 39 6" xfId="2220" xr:uid="{00000000-0005-0000-0000-00008B0F0000}"/>
    <cellStyle name="Normal 39 7" xfId="2221" xr:uid="{00000000-0005-0000-0000-00008C0F0000}"/>
    <cellStyle name="Normal 39 8" xfId="2222" xr:uid="{00000000-0005-0000-0000-00008D0F0000}"/>
    <cellStyle name="Normal 39 9" xfId="2223" xr:uid="{00000000-0005-0000-0000-00008E0F0000}"/>
    <cellStyle name="Normal 4" xfId="19" xr:uid="{00000000-0005-0000-0000-00008F0F0000}"/>
    <cellStyle name="Normal 4 10" xfId="2224" xr:uid="{00000000-0005-0000-0000-0000900F0000}"/>
    <cellStyle name="Normal 4 11" xfId="2225" xr:uid="{00000000-0005-0000-0000-0000910F0000}"/>
    <cellStyle name="Normal 4 12" xfId="2226" xr:uid="{00000000-0005-0000-0000-0000920F0000}"/>
    <cellStyle name="Normal 4 13" xfId="2227" xr:uid="{00000000-0005-0000-0000-0000930F0000}"/>
    <cellStyle name="Normal 4 14" xfId="3629" xr:uid="{00000000-0005-0000-0000-0000940F0000}"/>
    <cellStyle name="Normal 4 2" xfId="2228" xr:uid="{00000000-0005-0000-0000-0000950F0000}"/>
    <cellStyle name="Normal 4 2 10" xfId="2229" xr:uid="{00000000-0005-0000-0000-0000960F0000}"/>
    <cellStyle name="Normal 4 2 11" xfId="2230" xr:uid="{00000000-0005-0000-0000-0000970F0000}"/>
    <cellStyle name="Normal 4 2 2" xfId="2231" xr:uid="{00000000-0005-0000-0000-0000980F0000}"/>
    <cellStyle name="Normal 4 2 3" xfId="2232" xr:uid="{00000000-0005-0000-0000-0000990F0000}"/>
    <cellStyle name="Normal 4 2 4" xfId="2233" xr:uid="{00000000-0005-0000-0000-00009A0F0000}"/>
    <cellStyle name="Normal 4 2 5" xfId="2234" xr:uid="{00000000-0005-0000-0000-00009B0F0000}"/>
    <cellStyle name="Normal 4 2 6" xfId="2235" xr:uid="{00000000-0005-0000-0000-00009C0F0000}"/>
    <cellStyle name="Normal 4 2 7" xfId="2236" xr:uid="{00000000-0005-0000-0000-00009D0F0000}"/>
    <cellStyle name="Normal 4 2 8" xfId="2237" xr:uid="{00000000-0005-0000-0000-00009E0F0000}"/>
    <cellStyle name="Normal 4 2 9" xfId="2238" xr:uid="{00000000-0005-0000-0000-00009F0F0000}"/>
    <cellStyle name="Normal 4 3" xfId="2239" xr:uid="{00000000-0005-0000-0000-0000A00F0000}"/>
    <cellStyle name="Normal 4 3 10" xfId="2240" xr:uid="{00000000-0005-0000-0000-0000A10F0000}"/>
    <cellStyle name="Normal 4 3 2" xfId="2241" xr:uid="{00000000-0005-0000-0000-0000A20F0000}"/>
    <cellStyle name="Normal 4 3 3" xfId="2242" xr:uid="{00000000-0005-0000-0000-0000A30F0000}"/>
    <cellStyle name="Normal 4 3 4" xfId="2243" xr:uid="{00000000-0005-0000-0000-0000A40F0000}"/>
    <cellStyle name="Normal 4 3 5" xfId="2244" xr:uid="{00000000-0005-0000-0000-0000A50F0000}"/>
    <cellStyle name="Normal 4 3 6" xfId="2245" xr:uid="{00000000-0005-0000-0000-0000A60F0000}"/>
    <cellStyle name="Normal 4 3 7" xfId="2246" xr:uid="{00000000-0005-0000-0000-0000A70F0000}"/>
    <cellStyle name="Normal 4 3 8" xfId="2247" xr:uid="{00000000-0005-0000-0000-0000A80F0000}"/>
    <cellStyle name="Normal 4 3 9" xfId="2248" xr:uid="{00000000-0005-0000-0000-0000A90F0000}"/>
    <cellStyle name="Normal 4 4" xfId="2249" xr:uid="{00000000-0005-0000-0000-0000AA0F0000}"/>
    <cellStyle name="Normal 4 4 10" xfId="2250" xr:uid="{00000000-0005-0000-0000-0000AB0F0000}"/>
    <cellStyle name="Normal 4 4 2" xfId="2251" xr:uid="{00000000-0005-0000-0000-0000AC0F0000}"/>
    <cellStyle name="Normal 4 4 3" xfId="2252" xr:uid="{00000000-0005-0000-0000-0000AD0F0000}"/>
    <cellStyle name="Normal 4 4 4" xfId="2253" xr:uid="{00000000-0005-0000-0000-0000AE0F0000}"/>
    <cellStyle name="Normal 4 4 5" xfId="2254" xr:uid="{00000000-0005-0000-0000-0000AF0F0000}"/>
    <cellStyle name="Normal 4 4 6" xfId="2255" xr:uid="{00000000-0005-0000-0000-0000B00F0000}"/>
    <cellStyle name="Normal 4 4 7" xfId="2256" xr:uid="{00000000-0005-0000-0000-0000B10F0000}"/>
    <cellStyle name="Normal 4 4 8" xfId="2257" xr:uid="{00000000-0005-0000-0000-0000B20F0000}"/>
    <cellStyle name="Normal 4 4 9" xfId="2258" xr:uid="{00000000-0005-0000-0000-0000B30F0000}"/>
    <cellStyle name="Normal 4 5" xfId="2259" xr:uid="{00000000-0005-0000-0000-0000B40F0000}"/>
    <cellStyle name="Normal 4 6" xfId="2260" xr:uid="{00000000-0005-0000-0000-0000B50F0000}"/>
    <cellStyle name="Normal 4 7" xfId="2261" xr:uid="{00000000-0005-0000-0000-0000B60F0000}"/>
    <cellStyle name="Normal 4 8" xfId="2262" xr:uid="{00000000-0005-0000-0000-0000B70F0000}"/>
    <cellStyle name="Normal 4 9" xfId="2263" xr:uid="{00000000-0005-0000-0000-0000B80F0000}"/>
    <cellStyle name="Normal 40" xfId="2264" xr:uid="{00000000-0005-0000-0000-0000B90F0000}"/>
    <cellStyle name="Normal 40 10" xfId="2265" xr:uid="{00000000-0005-0000-0000-0000BA0F0000}"/>
    <cellStyle name="Normal 40 2" xfId="2266" xr:uid="{00000000-0005-0000-0000-0000BB0F0000}"/>
    <cellStyle name="Normal 40 3" xfId="2267" xr:uid="{00000000-0005-0000-0000-0000BC0F0000}"/>
    <cellStyle name="Normal 40 4" xfId="2268" xr:uid="{00000000-0005-0000-0000-0000BD0F0000}"/>
    <cellStyle name="Normal 40 5" xfId="2269" xr:uid="{00000000-0005-0000-0000-0000BE0F0000}"/>
    <cellStyle name="Normal 40 6" xfId="2270" xr:uid="{00000000-0005-0000-0000-0000BF0F0000}"/>
    <cellStyle name="Normal 40 7" xfId="2271" xr:uid="{00000000-0005-0000-0000-0000C00F0000}"/>
    <cellStyle name="Normal 40 8" xfId="2272" xr:uid="{00000000-0005-0000-0000-0000C10F0000}"/>
    <cellStyle name="Normal 40 9" xfId="2273" xr:uid="{00000000-0005-0000-0000-0000C20F0000}"/>
    <cellStyle name="Normal 41" xfId="2274" xr:uid="{00000000-0005-0000-0000-0000C30F0000}"/>
    <cellStyle name="Normal 41 10" xfId="2275" xr:uid="{00000000-0005-0000-0000-0000C40F0000}"/>
    <cellStyle name="Normal 41 2" xfId="2276" xr:uid="{00000000-0005-0000-0000-0000C50F0000}"/>
    <cellStyle name="Normal 41 3" xfId="2277" xr:uid="{00000000-0005-0000-0000-0000C60F0000}"/>
    <cellStyle name="Normal 41 4" xfId="2278" xr:uid="{00000000-0005-0000-0000-0000C70F0000}"/>
    <cellStyle name="Normal 41 5" xfId="2279" xr:uid="{00000000-0005-0000-0000-0000C80F0000}"/>
    <cellStyle name="Normal 41 6" xfId="2280" xr:uid="{00000000-0005-0000-0000-0000C90F0000}"/>
    <cellStyle name="Normal 41 7" xfId="2281" xr:uid="{00000000-0005-0000-0000-0000CA0F0000}"/>
    <cellStyle name="Normal 41 8" xfId="2282" xr:uid="{00000000-0005-0000-0000-0000CB0F0000}"/>
    <cellStyle name="Normal 41 9" xfId="2283" xr:uid="{00000000-0005-0000-0000-0000CC0F0000}"/>
    <cellStyle name="Normal 42" xfId="2284" xr:uid="{00000000-0005-0000-0000-0000CD0F0000}"/>
    <cellStyle name="Normal 42 10" xfId="2285" xr:uid="{00000000-0005-0000-0000-0000CE0F0000}"/>
    <cellStyle name="Normal 42 2" xfId="2286" xr:uid="{00000000-0005-0000-0000-0000CF0F0000}"/>
    <cellStyle name="Normal 42 3" xfId="2287" xr:uid="{00000000-0005-0000-0000-0000D00F0000}"/>
    <cellStyle name="Normal 42 4" xfId="2288" xr:uid="{00000000-0005-0000-0000-0000D10F0000}"/>
    <cellStyle name="Normal 42 5" xfId="2289" xr:uid="{00000000-0005-0000-0000-0000D20F0000}"/>
    <cellStyle name="Normal 42 6" xfId="2290" xr:uid="{00000000-0005-0000-0000-0000D30F0000}"/>
    <cellStyle name="Normal 42 7" xfId="2291" xr:uid="{00000000-0005-0000-0000-0000D40F0000}"/>
    <cellStyle name="Normal 42 8" xfId="2292" xr:uid="{00000000-0005-0000-0000-0000D50F0000}"/>
    <cellStyle name="Normal 42 9" xfId="2293" xr:uid="{00000000-0005-0000-0000-0000D60F0000}"/>
    <cellStyle name="Normal 43" xfId="2294" xr:uid="{00000000-0005-0000-0000-0000D70F0000}"/>
    <cellStyle name="Normal 43 10" xfId="2295" xr:uid="{00000000-0005-0000-0000-0000D80F0000}"/>
    <cellStyle name="Normal 43 2" xfId="2296" xr:uid="{00000000-0005-0000-0000-0000D90F0000}"/>
    <cellStyle name="Normal 43 3" xfId="2297" xr:uid="{00000000-0005-0000-0000-0000DA0F0000}"/>
    <cellStyle name="Normal 43 4" xfId="2298" xr:uid="{00000000-0005-0000-0000-0000DB0F0000}"/>
    <cellStyle name="Normal 43 5" xfId="2299" xr:uid="{00000000-0005-0000-0000-0000DC0F0000}"/>
    <cellStyle name="Normal 43 6" xfId="2300" xr:uid="{00000000-0005-0000-0000-0000DD0F0000}"/>
    <cellStyle name="Normal 43 7" xfId="2301" xr:uid="{00000000-0005-0000-0000-0000DE0F0000}"/>
    <cellStyle name="Normal 43 8" xfId="2302" xr:uid="{00000000-0005-0000-0000-0000DF0F0000}"/>
    <cellStyle name="Normal 43 9" xfId="2303" xr:uid="{00000000-0005-0000-0000-0000E00F0000}"/>
    <cellStyle name="Normal 44" xfId="2304" xr:uid="{00000000-0005-0000-0000-0000E10F0000}"/>
    <cellStyle name="Normal 44 10" xfId="2305" xr:uid="{00000000-0005-0000-0000-0000E20F0000}"/>
    <cellStyle name="Normal 44 2" xfId="2306" xr:uid="{00000000-0005-0000-0000-0000E30F0000}"/>
    <cellStyle name="Normal 44 3" xfId="2307" xr:uid="{00000000-0005-0000-0000-0000E40F0000}"/>
    <cellStyle name="Normal 44 4" xfId="2308" xr:uid="{00000000-0005-0000-0000-0000E50F0000}"/>
    <cellStyle name="Normal 44 5" xfId="2309" xr:uid="{00000000-0005-0000-0000-0000E60F0000}"/>
    <cellStyle name="Normal 44 6" xfId="2310" xr:uid="{00000000-0005-0000-0000-0000E70F0000}"/>
    <cellStyle name="Normal 44 7" xfId="2311" xr:uid="{00000000-0005-0000-0000-0000E80F0000}"/>
    <cellStyle name="Normal 44 8" xfId="2312" xr:uid="{00000000-0005-0000-0000-0000E90F0000}"/>
    <cellStyle name="Normal 44 9" xfId="2313" xr:uid="{00000000-0005-0000-0000-0000EA0F0000}"/>
    <cellStyle name="Normal 45" xfId="2314" xr:uid="{00000000-0005-0000-0000-0000EB0F0000}"/>
    <cellStyle name="Normal 45 10" xfId="2315" xr:uid="{00000000-0005-0000-0000-0000EC0F0000}"/>
    <cellStyle name="Normal 45 2" xfId="2316" xr:uid="{00000000-0005-0000-0000-0000ED0F0000}"/>
    <cellStyle name="Normal 45 3" xfId="2317" xr:uid="{00000000-0005-0000-0000-0000EE0F0000}"/>
    <cellStyle name="Normal 45 4" xfId="2318" xr:uid="{00000000-0005-0000-0000-0000EF0F0000}"/>
    <cellStyle name="Normal 45 5" xfId="2319" xr:uid="{00000000-0005-0000-0000-0000F00F0000}"/>
    <cellStyle name="Normal 45 6" xfId="2320" xr:uid="{00000000-0005-0000-0000-0000F10F0000}"/>
    <cellStyle name="Normal 45 7" xfId="2321" xr:uid="{00000000-0005-0000-0000-0000F20F0000}"/>
    <cellStyle name="Normal 45 8" xfId="2322" xr:uid="{00000000-0005-0000-0000-0000F30F0000}"/>
    <cellStyle name="Normal 45 9" xfId="2323" xr:uid="{00000000-0005-0000-0000-0000F40F0000}"/>
    <cellStyle name="Normal 46" xfId="2324" xr:uid="{00000000-0005-0000-0000-0000F50F0000}"/>
    <cellStyle name="Normal 46 10" xfId="2325" xr:uid="{00000000-0005-0000-0000-0000F60F0000}"/>
    <cellStyle name="Normal 46 2" xfId="2326" xr:uid="{00000000-0005-0000-0000-0000F70F0000}"/>
    <cellStyle name="Normal 46 3" xfId="2327" xr:uid="{00000000-0005-0000-0000-0000F80F0000}"/>
    <cellStyle name="Normal 46 4" xfId="2328" xr:uid="{00000000-0005-0000-0000-0000F90F0000}"/>
    <cellStyle name="Normal 46 5" xfId="2329" xr:uid="{00000000-0005-0000-0000-0000FA0F0000}"/>
    <cellStyle name="Normal 46 6" xfId="2330" xr:uid="{00000000-0005-0000-0000-0000FB0F0000}"/>
    <cellStyle name="Normal 46 7" xfId="2331" xr:uid="{00000000-0005-0000-0000-0000FC0F0000}"/>
    <cellStyle name="Normal 46 8" xfId="2332" xr:uid="{00000000-0005-0000-0000-0000FD0F0000}"/>
    <cellStyle name="Normal 46 9" xfId="2333" xr:uid="{00000000-0005-0000-0000-0000FE0F0000}"/>
    <cellStyle name="Normal 47" xfId="2334" xr:uid="{00000000-0005-0000-0000-0000FF0F0000}"/>
    <cellStyle name="Normal 47 10" xfId="2335" xr:uid="{00000000-0005-0000-0000-000000100000}"/>
    <cellStyle name="Normal 47 2" xfId="2336" xr:uid="{00000000-0005-0000-0000-000001100000}"/>
    <cellStyle name="Normal 47 3" xfId="2337" xr:uid="{00000000-0005-0000-0000-000002100000}"/>
    <cellStyle name="Normal 47 4" xfId="2338" xr:uid="{00000000-0005-0000-0000-000003100000}"/>
    <cellStyle name="Normal 47 5" xfId="2339" xr:uid="{00000000-0005-0000-0000-000004100000}"/>
    <cellStyle name="Normal 47 6" xfId="2340" xr:uid="{00000000-0005-0000-0000-000005100000}"/>
    <cellStyle name="Normal 47 7" xfId="2341" xr:uid="{00000000-0005-0000-0000-000006100000}"/>
    <cellStyle name="Normal 47 8" xfId="2342" xr:uid="{00000000-0005-0000-0000-000007100000}"/>
    <cellStyle name="Normal 47 9" xfId="2343" xr:uid="{00000000-0005-0000-0000-000008100000}"/>
    <cellStyle name="Normal 48" xfId="2344" xr:uid="{00000000-0005-0000-0000-000009100000}"/>
    <cellStyle name="Normal 48 10" xfId="2345" xr:uid="{00000000-0005-0000-0000-00000A100000}"/>
    <cellStyle name="Normal 48 2" xfId="2346" xr:uid="{00000000-0005-0000-0000-00000B100000}"/>
    <cellStyle name="Normal 48 3" xfId="2347" xr:uid="{00000000-0005-0000-0000-00000C100000}"/>
    <cellStyle name="Normal 48 4" xfId="2348" xr:uid="{00000000-0005-0000-0000-00000D100000}"/>
    <cellStyle name="Normal 48 5" xfId="2349" xr:uid="{00000000-0005-0000-0000-00000E100000}"/>
    <cellStyle name="Normal 48 6" xfId="2350" xr:uid="{00000000-0005-0000-0000-00000F100000}"/>
    <cellStyle name="Normal 48 7" xfId="2351" xr:uid="{00000000-0005-0000-0000-000010100000}"/>
    <cellStyle name="Normal 48 8" xfId="2352" xr:uid="{00000000-0005-0000-0000-000011100000}"/>
    <cellStyle name="Normal 48 9" xfId="2353" xr:uid="{00000000-0005-0000-0000-000012100000}"/>
    <cellStyle name="Normal 49" xfId="2354" xr:uid="{00000000-0005-0000-0000-000013100000}"/>
    <cellStyle name="Normal 49 10" xfId="2355" xr:uid="{00000000-0005-0000-0000-000014100000}"/>
    <cellStyle name="Normal 49 2" xfId="2356" xr:uid="{00000000-0005-0000-0000-000015100000}"/>
    <cellStyle name="Normal 49 3" xfId="2357" xr:uid="{00000000-0005-0000-0000-000016100000}"/>
    <cellStyle name="Normal 49 4" xfId="2358" xr:uid="{00000000-0005-0000-0000-000017100000}"/>
    <cellStyle name="Normal 49 5" xfId="2359" xr:uid="{00000000-0005-0000-0000-000018100000}"/>
    <cellStyle name="Normal 49 6" xfId="2360" xr:uid="{00000000-0005-0000-0000-000019100000}"/>
    <cellStyle name="Normal 49 7" xfId="2361" xr:uid="{00000000-0005-0000-0000-00001A100000}"/>
    <cellStyle name="Normal 49 8" xfId="2362" xr:uid="{00000000-0005-0000-0000-00001B100000}"/>
    <cellStyle name="Normal 49 9" xfId="2363" xr:uid="{00000000-0005-0000-0000-00001C100000}"/>
    <cellStyle name="Normal 5" xfId="2364" xr:uid="{00000000-0005-0000-0000-00001D100000}"/>
    <cellStyle name="Normal 5 10" xfId="2365" xr:uid="{00000000-0005-0000-0000-00001E100000}"/>
    <cellStyle name="Normal 5 11" xfId="2366" xr:uid="{00000000-0005-0000-0000-00001F100000}"/>
    <cellStyle name="Normal 5 12" xfId="2367" xr:uid="{00000000-0005-0000-0000-000020100000}"/>
    <cellStyle name="Normal 5 13" xfId="2368" xr:uid="{00000000-0005-0000-0000-000021100000}"/>
    <cellStyle name="Normal 5 14" xfId="2369" xr:uid="{00000000-0005-0000-0000-000022100000}"/>
    <cellStyle name="Normal 5 14 5" xfId="3256" xr:uid="{00000000-0005-0000-0000-000023100000}"/>
    <cellStyle name="Normal 5 2" xfId="2370" xr:uid="{00000000-0005-0000-0000-000024100000}"/>
    <cellStyle name="Normal 5 2 10" xfId="2371" xr:uid="{00000000-0005-0000-0000-000025100000}"/>
    <cellStyle name="Normal 5 2 2" xfId="2372" xr:uid="{00000000-0005-0000-0000-000026100000}"/>
    <cellStyle name="Normal 5 2 3" xfId="2373" xr:uid="{00000000-0005-0000-0000-000027100000}"/>
    <cellStyle name="Normal 5 2 4" xfId="2374" xr:uid="{00000000-0005-0000-0000-000028100000}"/>
    <cellStyle name="Normal 5 2 5" xfId="2375" xr:uid="{00000000-0005-0000-0000-000029100000}"/>
    <cellStyle name="Normal 5 2 6" xfId="2376" xr:uid="{00000000-0005-0000-0000-00002A100000}"/>
    <cellStyle name="Normal 5 2 7" xfId="2377" xr:uid="{00000000-0005-0000-0000-00002B100000}"/>
    <cellStyle name="Normal 5 2 8" xfId="2378" xr:uid="{00000000-0005-0000-0000-00002C100000}"/>
    <cellStyle name="Normal 5 2 9" xfId="2379" xr:uid="{00000000-0005-0000-0000-00002D100000}"/>
    <cellStyle name="Normal 5 3" xfId="2380" xr:uid="{00000000-0005-0000-0000-00002E100000}"/>
    <cellStyle name="Normal 5 3 10" xfId="2381" xr:uid="{00000000-0005-0000-0000-00002F100000}"/>
    <cellStyle name="Normal 5 3 2" xfId="2382" xr:uid="{00000000-0005-0000-0000-000030100000}"/>
    <cellStyle name="Normal 5 3 3" xfId="2383" xr:uid="{00000000-0005-0000-0000-000031100000}"/>
    <cellStyle name="Normal 5 3 4" xfId="2384" xr:uid="{00000000-0005-0000-0000-000032100000}"/>
    <cellStyle name="Normal 5 3 5" xfId="2385" xr:uid="{00000000-0005-0000-0000-000033100000}"/>
    <cellStyle name="Normal 5 3 6" xfId="2386" xr:uid="{00000000-0005-0000-0000-000034100000}"/>
    <cellStyle name="Normal 5 3 7" xfId="2387" xr:uid="{00000000-0005-0000-0000-000035100000}"/>
    <cellStyle name="Normal 5 3 8" xfId="2388" xr:uid="{00000000-0005-0000-0000-000036100000}"/>
    <cellStyle name="Normal 5 3 9" xfId="2389" xr:uid="{00000000-0005-0000-0000-000037100000}"/>
    <cellStyle name="Normal 5 4" xfId="2390" xr:uid="{00000000-0005-0000-0000-000038100000}"/>
    <cellStyle name="Normal 5 4 10" xfId="2391" xr:uid="{00000000-0005-0000-0000-000039100000}"/>
    <cellStyle name="Normal 5 4 2" xfId="2392" xr:uid="{00000000-0005-0000-0000-00003A100000}"/>
    <cellStyle name="Normal 5 4 3" xfId="2393" xr:uid="{00000000-0005-0000-0000-00003B100000}"/>
    <cellStyle name="Normal 5 4 4" xfId="2394" xr:uid="{00000000-0005-0000-0000-00003C100000}"/>
    <cellStyle name="Normal 5 4 5" xfId="2395" xr:uid="{00000000-0005-0000-0000-00003D100000}"/>
    <cellStyle name="Normal 5 4 6" xfId="2396" xr:uid="{00000000-0005-0000-0000-00003E100000}"/>
    <cellStyle name="Normal 5 4 7" xfId="2397" xr:uid="{00000000-0005-0000-0000-00003F100000}"/>
    <cellStyle name="Normal 5 4 8" xfId="2398" xr:uid="{00000000-0005-0000-0000-000040100000}"/>
    <cellStyle name="Normal 5 4 9" xfId="2399" xr:uid="{00000000-0005-0000-0000-000041100000}"/>
    <cellStyle name="Normal 5 5" xfId="2400" xr:uid="{00000000-0005-0000-0000-000042100000}"/>
    <cellStyle name="Normal 5 6" xfId="2401" xr:uid="{00000000-0005-0000-0000-000043100000}"/>
    <cellStyle name="Normal 5 7" xfId="2402" xr:uid="{00000000-0005-0000-0000-000044100000}"/>
    <cellStyle name="Normal 5 8" xfId="2403" xr:uid="{00000000-0005-0000-0000-000045100000}"/>
    <cellStyle name="Normal 5 9" xfId="2404" xr:uid="{00000000-0005-0000-0000-000046100000}"/>
    <cellStyle name="Normal 5_JK House Int &amp; Ext BOQ Draft (Rev3)" xfId="2405" xr:uid="{00000000-0005-0000-0000-000047100000}"/>
    <cellStyle name="Normal 50" xfId="2406" xr:uid="{00000000-0005-0000-0000-000048100000}"/>
    <cellStyle name="Normal 50 10" xfId="2407" xr:uid="{00000000-0005-0000-0000-000049100000}"/>
    <cellStyle name="Normal 50 2" xfId="2408" xr:uid="{00000000-0005-0000-0000-00004A100000}"/>
    <cellStyle name="Normal 50 3" xfId="2409" xr:uid="{00000000-0005-0000-0000-00004B100000}"/>
    <cellStyle name="Normal 50 4" xfId="2410" xr:uid="{00000000-0005-0000-0000-00004C100000}"/>
    <cellStyle name="Normal 50 5" xfId="2411" xr:uid="{00000000-0005-0000-0000-00004D100000}"/>
    <cellStyle name="Normal 50 6" xfId="2412" xr:uid="{00000000-0005-0000-0000-00004E100000}"/>
    <cellStyle name="Normal 50 7" xfId="2413" xr:uid="{00000000-0005-0000-0000-00004F100000}"/>
    <cellStyle name="Normal 50 8" xfId="2414" xr:uid="{00000000-0005-0000-0000-000050100000}"/>
    <cellStyle name="Normal 50 9" xfId="2415" xr:uid="{00000000-0005-0000-0000-000051100000}"/>
    <cellStyle name="Normal 51" xfId="2416" xr:uid="{00000000-0005-0000-0000-000052100000}"/>
    <cellStyle name="Normal 51 10" xfId="2417" xr:uid="{00000000-0005-0000-0000-000053100000}"/>
    <cellStyle name="Normal 51 2" xfId="2418" xr:uid="{00000000-0005-0000-0000-000054100000}"/>
    <cellStyle name="Normal 51 3" xfId="2419" xr:uid="{00000000-0005-0000-0000-000055100000}"/>
    <cellStyle name="Normal 51 4" xfId="2420" xr:uid="{00000000-0005-0000-0000-000056100000}"/>
    <cellStyle name="Normal 51 5" xfId="2421" xr:uid="{00000000-0005-0000-0000-000057100000}"/>
    <cellStyle name="Normal 51 6" xfId="2422" xr:uid="{00000000-0005-0000-0000-000058100000}"/>
    <cellStyle name="Normal 51 7" xfId="2423" xr:uid="{00000000-0005-0000-0000-000059100000}"/>
    <cellStyle name="Normal 51 8" xfId="2424" xr:uid="{00000000-0005-0000-0000-00005A100000}"/>
    <cellStyle name="Normal 51 9" xfId="2425" xr:uid="{00000000-0005-0000-0000-00005B100000}"/>
    <cellStyle name="Normal 52" xfId="2426" xr:uid="{00000000-0005-0000-0000-00005C100000}"/>
    <cellStyle name="Normal 52 10" xfId="2427" xr:uid="{00000000-0005-0000-0000-00005D100000}"/>
    <cellStyle name="Normal 52 2" xfId="2428" xr:uid="{00000000-0005-0000-0000-00005E100000}"/>
    <cellStyle name="Normal 52 3" xfId="2429" xr:uid="{00000000-0005-0000-0000-00005F100000}"/>
    <cellStyle name="Normal 52 4" xfId="2430" xr:uid="{00000000-0005-0000-0000-000060100000}"/>
    <cellStyle name="Normal 52 5" xfId="2431" xr:uid="{00000000-0005-0000-0000-000061100000}"/>
    <cellStyle name="Normal 52 6" xfId="2432" xr:uid="{00000000-0005-0000-0000-000062100000}"/>
    <cellStyle name="Normal 52 7" xfId="2433" xr:uid="{00000000-0005-0000-0000-000063100000}"/>
    <cellStyle name="Normal 52 8" xfId="2434" xr:uid="{00000000-0005-0000-0000-000064100000}"/>
    <cellStyle name="Normal 52 9" xfId="2435" xr:uid="{00000000-0005-0000-0000-000065100000}"/>
    <cellStyle name="Normal 53" xfId="2436" xr:uid="{00000000-0005-0000-0000-000066100000}"/>
    <cellStyle name="Normal 53 10" xfId="2437" xr:uid="{00000000-0005-0000-0000-000067100000}"/>
    <cellStyle name="Normal 53 2" xfId="2438" xr:uid="{00000000-0005-0000-0000-000068100000}"/>
    <cellStyle name="Normal 53 3" xfId="2439" xr:uid="{00000000-0005-0000-0000-000069100000}"/>
    <cellStyle name="Normal 53 4" xfId="2440" xr:uid="{00000000-0005-0000-0000-00006A100000}"/>
    <cellStyle name="Normal 53 5" xfId="2441" xr:uid="{00000000-0005-0000-0000-00006B100000}"/>
    <cellStyle name="Normal 53 6" xfId="2442" xr:uid="{00000000-0005-0000-0000-00006C100000}"/>
    <cellStyle name="Normal 53 7" xfId="2443" xr:uid="{00000000-0005-0000-0000-00006D100000}"/>
    <cellStyle name="Normal 53 8" xfId="2444" xr:uid="{00000000-0005-0000-0000-00006E100000}"/>
    <cellStyle name="Normal 53 9" xfId="2445" xr:uid="{00000000-0005-0000-0000-00006F100000}"/>
    <cellStyle name="Normal 54" xfId="2446" xr:uid="{00000000-0005-0000-0000-000070100000}"/>
    <cellStyle name="Normal 54 10" xfId="2447" xr:uid="{00000000-0005-0000-0000-000071100000}"/>
    <cellStyle name="Normal 54 2" xfId="2448" xr:uid="{00000000-0005-0000-0000-000072100000}"/>
    <cellStyle name="Normal 54 3" xfId="2449" xr:uid="{00000000-0005-0000-0000-000073100000}"/>
    <cellStyle name="Normal 54 4" xfId="2450" xr:uid="{00000000-0005-0000-0000-000074100000}"/>
    <cellStyle name="Normal 54 5" xfId="2451" xr:uid="{00000000-0005-0000-0000-000075100000}"/>
    <cellStyle name="Normal 54 6" xfId="2452" xr:uid="{00000000-0005-0000-0000-000076100000}"/>
    <cellStyle name="Normal 54 7" xfId="2453" xr:uid="{00000000-0005-0000-0000-000077100000}"/>
    <cellStyle name="Normal 54 8" xfId="2454" xr:uid="{00000000-0005-0000-0000-000078100000}"/>
    <cellStyle name="Normal 54 9" xfId="2455" xr:uid="{00000000-0005-0000-0000-000079100000}"/>
    <cellStyle name="Normal 55" xfId="2456" xr:uid="{00000000-0005-0000-0000-00007A100000}"/>
    <cellStyle name="Normal 55 10" xfId="2457" xr:uid="{00000000-0005-0000-0000-00007B100000}"/>
    <cellStyle name="Normal 55 2" xfId="2458" xr:uid="{00000000-0005-0000-0000-00007C100000}"/>
    <cellStyle name="Normal 55 3" xfId="2459" xr:uid="{00000000-0005-0000-0000-00007D100000}"/>
    <cellStyle name="Normal 55 4" xfId="2460" xr:uid="{00000000-0005-0000-0000-00007E100000}"/>
    <cellStyle name="Normal 55 5" xfId="2461" xr:uid="{00000000-0005-0000-0000-00007F100000}"/>
    <cellStyle name="Normal 55 6" xfId="2462" xr:uid="{00000000-0005-0000-0000-000080100000}"/>
    <cellStyle name="Normal 55 7" xfId="2463" xr:uid="{00000000-0005-0000-0000-000081100000}"/>
    <cellStyle name="Normal 55 8" xfId="2464" xr:uid="{00000000-0005-0000-0000-000082100000}"/>
    <cellStyle name="Normal 55 9" xfId="2465" xr:uid="{00000000-0005-0000-0000-000083100000}"/>
    <cellStyle name="Normal 56" xfId="2466" xr:uid="{00000000-0005-0000-0000-000084100000}"/>
    <cellStyle name="Normal 56 10" xfId="2467" xr:uid="{00000000-0005-0000-0000-000085100000}"/>
    <cellStyle name="Normal 56 2" xfId="2468" xr:uid="{00000000-0005-0000-0000-000086100000}"/>
    <cellStyle name="Normal 56 3" xfId="2469" xr:uid="{00000000-0005-0000-0000-000087100000}"/>
    <cellStyle name="Normal 56 4" xfId="2470" xr:uid="{00000000-0005-0000-0000-000088100000}"/>
    <cellStyle name="Normal 56 5" xfId="2471" xr:uid="{00000000-0005-0000-0000-000089100000}"/>
    <cellStyle name="Normal 56 6" xfId="2472" xr:uid="{00000000-0005-0000-0000-00008A100000}"/>
    <cellStyle name="Normal 56 7" xfId="2473" xr:uid="{00000000-0005-0000-0000-00008B100000}"/>
    <cellStyle name="Normal 56 8" xfId="2474" xr:uid="{00000000-0005-0000-0000-00008C100000}"/>
    <cellStyle name="Normal 56 9" xfId="2475" xr:uid="{00000000-0005-0000-0000-00008D100000}"/>
    <cellStyle name="Normal 57" xfId="2476" xr:uid="{00000000-0005-0000-0000-00008E100000}"/>
    <cellStyle name="Normal 57 10" xfId="2477" xr:uid="{00000000-0005-0000-0000-00008F100000}"/>
    <cellStyle name="Normal 57 2" xfId="2478" xr:uid="{00000000-0005-0000-0000-000090100000}"/>
    <cellStyle name="Normal 57 3" xfId="2479" xr:uid="{00000000-0005-0000-0000-000091100000}"/>
    <cellStyle name="Normal 57 4" xfId="2480" xr:uid="{00000000-0005-0000-0000-000092100000}"/>
    <cellStyle name="Normal 57 5" xfId="2481" xr:uid="{00000000-0005-0000-0000-000093100000}"/>
    <cellStyle name="Normal 57 6" xfId="2482" xr:uid="{00000000-0005-0000-0000-000094100000}"/>
    <cellStyle name="Normal 57 7" xfId="2483" xr:uid="{00000000-0005-0000-0000-000095100000}"/>
    <cellStyle name="Normal 57 8" xfId="2484" xr:uid="{00000000-0005-0000-0000-000096100000}"/>
    <cellStyle name="Normal 57 9" xfId="2485" xr:uid="{00000000-0005-0000-0000-000097100000}"/>
    <cellStyle name="Normal 58" xfId="2486" xr:uid="{00000000-0005-0000-0000-000098100000}"/>
    <cellStyle name="Normal 58 10" xfId="2487" xr:uid="{00000000-0005-0000-0000-000099100000}"/>
    <cellStyle name="Normal 58 2" xfId="2488" xr:uid="{00000000-0005-0000-0000-00009A100000}"/>
    <cellStyle name="Normal 58 3" xfId="2489" xr:uid="{00000000-0005-0000-0000-00009B100000}"/>
    <cellStyle name="Normal 58 4" xfId="2490" xr:uid="{00000000-0005-0000-0000-00009C100000}"/>
    <cellStyle name="Normal 58 5" xfId="2491" xr:uid="{00000000-0005-0000-0000-00009D100000}"/>
    <cellStyle name="Normal 58 6" xfId="2492" xr:uid="{00000000-0005-0000-0000-00009E100000}"/>
    <cellStyle name="Normal 58 7" xfId="2493" xr:uid="{00000000-0005-0000-0000-00009F100000}"/>
    <cellStyle name="Normal 58 8" xfId="2494" xr:uid="{00000000-0005-0000-0000-0000A0100000}"/>
    <cellStyle name="Normal 58 9" xfId="2495" xr:uid="{00000000-0005-0000-0000-0000A1100000}"/>
    <cellStyle name="Normal 59" xfId="2496" xr:uid="{00000000-0005-0000-0000-0000A2100000}"/>
    <cellStyle name="Normal 59 10" xfId="2497" xr:uid="{00000000-0005-0000-0000-0000A3100000}"/>
    <cellStyle name="Normal 59 2" xfId="2498" xr:uid="{00000000-0005-0000-0000-0000A4100000}"/>
    <cellStyle name="Normal 59 3" xfId="2499" xr:uid="{00000000-0005-0000-0000-0000A5100000}"/>
    <cellStyle name="Normal 59 4" xfId="2500" xr:uid="{00000000-0005-0000-0000-0000A6100000}"/>
    <cellStyle name="Normal 59 5" xfId="2501" xr:uid="{00000000-0005-0000-0000-0000A7100000}"/>
    <cellStyle name="Normal 59 6" xfId="2502" xr:uid="{00000000-0005-0000-0000-0000A8100000}"/>
    <cellStyle name="Normal 59 7" xfId="2503" xr:uid="{00000000-0005-0000-0000-0000A9100000}"/>
    <cellStyle name="Normal 59 8" xfId="2504" xr:uid="{00000000-0005-0000-0000-0000AA100000}"/>
    <cellStyle name="Normal 59 9" xfId="2505" xr:uid="{00000000-0005-0000-0000-0000AB100000}"/>
    <cellStyle name="Normal 6" xfId="2506" xr:uid="{00000000-0005-0000-0000-0000AC100000}"/>
    <cellStyle name="Normal 6 2" xfId="2507" xr:uid="{00000000-0005-0000-0000-0000AD100000}"/>
    <cellStyle name="Normal 6 2 10" xfId="2508" xr:uid="{00000000-0005-0000-0000-0000AE100000}"/>
    <cellStyle name="Normal 6 2 11" xfId="2509" xr:uid="{00000000-0005-0000-0000-0000AF100000}"/>
    <cellStyle name="Normal 6 2 12" xfId="2510" xr:uid="{00000000-0005-0000-0000-0000B0100000}"/>
    <cellStyle name="Normal 6 2 13" xfId="2511" xr:uid="{00000000-0005-0000-0000-0000B1100000}"/>
    <cellStyle name="Normal 6 2 2" xfId="2512" xr:uid="{00000000-0005-0000-0000-0000B2100000}"/>
    <cellStyle name="Normal 6 2 2 2" xfId="2513" xr:uid="{00000000-0005-0000-0000-0000B3100000}"/>
    <cellStyle name="Normal 6 2 2 2 10" xfId="2514" xr:uid="{00000000-0005-0000-0000-0000B4100000}"/>
    <cellStyle name="Normal 6 2 2 2 2" xfId="2515" xr:uid="{00000000-0005-0000-0000-0000B5100000}"/>
    <cellStyle name="Normal 6 2 2 2 3" xfId="2516" xr:uid="{00000000-0005-0000-0000-0000B6100000}"/>
    <cellStyle name="Normal 6 2 2 2 4" xfId="2517" xr:uid="{00000000-0005-0000-0000-0000B7100000}"/>
    <cellStyle name="Normal 6 2 2 2 5" xfId="2518" xr:uid="{00000000-0005-0000-0000-0000B8100000}"/>
    <cellStyle name="Normal 6 2 2 2 6" xfId="2519" xr:uid="{00000000-0005-0000-0000-0000B9100000}"/>
    <cellStyle name="Normal 6 2 2 2 7" xfId="2520" xr:uid="{00000000-0005-0000-0000-0000BA100000}"/>
    <cellStyle name="Normal 6 2 2 2 8" xfId="2521" xr:uid="{00000000-0005-0000-0000-0000BB100000}"/>
    <cellStyle name="Normal 6 2 2 2 9" xfId="2522" xr:uid="{00000000-0005-0000-0000-0000BC100000}"/>
    <cellStyle name="Normal 6 2 2 3" xfId="2523" xr:uid="{00000000-0005-0000-0000-0000BD100000}"/>
    <cellStyle name="Normal 6 2 2 3 2" xfId="3224" xr:uid="{00000000-0005-0000-0000-0000BE100000}"/>
    <cellStyle name="Normal 6 2 3" xfId="2524" xr:uid="{00000000-0005-0000-0000-0000BF100000}"/>
    <cellStyle name="Normal 6 2 3 10" xfId="2525" xr:uid="{00000000-0005-0000-0000-0000C0100000}"/>
    <cellStyle name="Normal 6 2 3 2" xfId="2526" xr:uid="{00000000-0005-0000-0000-0000C1100000}"/>
    <cellStyle name="Normal 6 2 3 3" xfId="2527" xr:uid="{00000000-0005-0000-0000-0000C2100000}"/>
    <cellStyle name="Normal 6 2 3 4" xfId="2528" xr:uid="{00000000-0005-0000-0000-0000C3100000}"/>
    <cellStyle name="Normal 6 2 3 5" xfId="2529" xr:uid="{00000000-0005-0000-0000-0000C4100000}"/>
    <cellStyle name="Normal 6 2 3 6" xfId="2530" xr:uid="{00000000-0005-0000-0000-0000C5100000}"/>
    <cellStyle name="Normal 6 2 3 7" xfId="2531" xr:uid="{00000000-0005-0000-0000-0000C6100000}"/>
    <cellStyle name="Normal 6 2 3 8" xfId="2532" xr:uid="{00000000-0005-0000-0000-0000C7100000}"/>
    <cellStyle name="Normal 6 2 3 9" xfId="2533" xr:uid="{00000000-0005-0000-0000-0000C8100000}"/>
    <cellStyle name="Normal 6 2 4" xfId="2534" xr:uid="{00000000-0005-0000-0000-0000C9100000}"/>
    <cellStyle name="Normal 6 2 4 10" xfId="2535" xr:uid="{00000000-0005-0000-0000-0000CA100000}"/>
    <cellStyle name="Normal 6 2 4 2" xfId="2536" xr:uid="{00000000-0005-0000-0000-0000CB100000}"/>
    <cellStyle name="Normal 6 2 4 3" xfId="2537" xr:uid="{00000000-0005-0000-0000-0000CC100000}"/>
    <cellStyle name="Normal 6 2 4 4" xfId="2538" xr:uid="{00000000-0005-0000-0000-0000CD100000}"/>
    <cellStyle name="Normal 6 2 4 5" xfId="2539" xr:uid="{00000000-0005-0000-0000-0000CE100000}"/>
    <cellStyle name="Normal 6 2 4 6" xfId="2540" xr:uid="{00000000-0005-0000-0000-0000CF100000}"/>
    <cellStyle name="Normal 6 2 4 7" xfId="2541" xr:uid="{00000000-0005-0000-0000-0000D0100000}"/>
    <cellStyle name="Normal 6 2 4 8" xfId="2542" xr:uid="{00000000-0005-0000-0000-0000D1100000}"/>
    <cellStyle name="Normal 6 2 4 9" xfId="2543" xr:uid="{00000000-0005-0000-0000-0000D2100000}"/>
    <cellStyle name="Normal 6 2 5" xfId="2544" xr:uid="{00000000-0005-0000-0000-0000D3100000}"/>
    <cellStyle name="Normal 6 2 6" xfId="2545" xr:uid="{00000000-0005-0000-0000-0000D4100000}"/>
    <cellStyle name="Normal 6 2 7" xfId="2546" xr:uid="{00000000-0005-0000-0000-0000D5100000}"/>
    <cellStyle name="Normal 6 2 8" xfId="2547" xr:uid="{00000000-0005-0000-0000-0000D6100000}"/>
    <cellStyle name="Normal 6 2 9" xfId="2548" xr:uid="{00000000-0005-0000-0000-0000D7100000}"/>
    <cellStyle name="Normal 6 3" xfId="2549" xr:uid="{00000000-0005-0000-0000-0000D8100000}"/>
    <cellStyle name="Normal 6 3 2" xfId="2550" xr:uid="{00000000-0005-0000-0000-0000D9100000}"/>
    <cellStyle name="Normal 6 3 2 2" xfId="3225" xr:uid="{00000000-0005-0000-0000-0000DA100000}"/>
    <cellStyle name="Normal 6 4" xfId="2551" xr:uid="{00000000-0005-0000-0000-0000DB100000}"/>
    <cellStyle name="Normal 6 4 2" xfId="2552" xr:uid="{00000000-0005-0000-0000-0000DC100000}"/>
    <cellStyle name="Normal 6 4 2 2" xfId="3226" xr:uid="{00000000-0005-0000-0000-0000DD100000}"/>
    <cellStyle name="Normal 6 5" xfId="2553" xr:uid="{00000000-0005-0000-0000-0000DE100000}"/>
    <cellStyle name="Normal 6 5 2" xfId="2554" xr:uid="{00000000-0005-0000-0000-0000DF100000}"/>
    <cellStyle name="Normal 6 5 2 2" xfId="3227" xr:uid="{00000000-0005-0000-0000-0000E0100000}"/>
    <cellStyle name="Normal 6 6" xfId="2555" xr:uid="{00000000-0005-0000-0000-0000E1100000}"/>
    <cellStyle name="Normal 6 7" xfId="3627" xr:uid="{00000000-0005-0000-0000-0000E2100000}"/>
    <cellStyle name="Normal 60" xfId="2556" xr:uid="{00000000-0005-0000-0000-0000E3100000}"/>
    <cellStyle name="Normal 60 10" xfId="2557" xr:uid="{00000000-0005-0000-0000-0000E4100000}"/>
    <cellStyle name="Normal 60 2" xfId="2558" xr:uid="{00000000-0005-0000-0000-0000E5100000}"/>
    <cellStyle name="Normal 60 3" xfId="2559" xr:uid="{00000000-0005-0000-0000-0000E6100000}"/>
    <cellStyle name="Normal 60 4" xfId="2560" xr:uid="{00000000-0005-0000-0000-0000E7100000}"/>
    <cellStyle name="Normal 60 5" xfId="2561" xr:uid="{00000000-0005-0000-0000-0000E8100000}"/>
    <cellStyle name="Normal 60 6" xfId="2562" xr:uid="{00000000-0005-0000-0000-0000E9100000}"/>
    <cellStyle name="Normal 60 7" xfId="2563" xr:uid="{00000000-0005-0000-0000-0000EA100000}"/>
    <cellStyle name="Normal 60 8" xfId="2564" xr:uid="{00000000-0005-0000-0000-0000EB100000}"/>
    <cellStyle name="Normal 60 9" xfId="2565" xr:uid="{00000000-0005-0000-0000-0000EC100000}"/>
    <cellStyle name="Normal 61" xfId="2566" xr:uid="{00000000-0005-0000-0000-0000ED100000}"/>
    <cellStyle name="Normal 61 10" xfId="2567" xr:uid="{00000000-0005-0000-0000-0000EE100000}"/>
    <cellStyle name="Normal 61 2" xfId="2568" xr:uid="{00000000-0005-0000-0000-0000EF100000}"/>
    <cellStyle name="Normal 61 3" xfId="2569" xr:uid="{00000000-0005-0000-0000-0000F0100000}"/>
    <cellStyle name="Normal 61 4" xfId="2570" xr:uid="{00000000-0005-0000-0000-0000F1100000}"/>
    <cellStyle name="Normal 61 5" xfId="2571" xr:uid="{00000000-0005-0000-0000-0000F2100000}"/>
    <cellStyle name="Normal 61 6" xfId="2572" xr:uid="{00000000-0005-0000-0000-0000F3100000}"/>
    <cellStyle name="Normal 61 7" xfId="2573" xr:uid="{00000000-0005-0000-0000-0000F4100000}"/>
    <cellStyle name="Normal 61 8" xfId="2574" xr:uid="{00000000-0005-0000-0000-0000F5100000}"/>
    <cellStyle name="Normal 61 9" xfId="2575" xr:uid="{00000000-0005-0000-0000-0000F6100000}"/>
    <cellStyle name="Normal 62" xfId="2576" xr:uid="{00000000-0005-0000-0000-0000F7100000}"/>
    <cellStyle name="Normal 62 10" xfId="2577" xr:uid="{00000000-0005-0000-0000-0000F8100000}"/>
    <cellStyle name="Normal 62 2" xfId="2578" xr:uid="{00000000-0005-0000-0000-0000F9100000}"/>
    <cellStyle name="Normal 62 3" xfId="2579" xr:uid="{00000000-0005-0000-0000-0000FA100000}"/>
    <cellStyle name="Normal 62 4" xfId="2580" xr:uid="{00000000-0005-0000-0000-0000FB100000}"/>
    <cellStyle name="Normal 62 5" xfId="2581" xr:uid="{00000000-0005-0000-0000-0000FC100000}"/>
    <cellStyle name="Normal 62 6" xfId="2582" xr:uid="{00000000-0005-0000-0000-0000FD100000}"/>
    <cellStyle name="Normal 62 7" xfId="2583" xr:uid="{00000000-0005-0000-0000-0000FE100000}"/>
    <cellStyle name="Normal 62 8" xfId="2584" xr:uid="{00000000-0005-0000-0000-0000FF100000}"/>
    <cellStyle name="Normal 62 9" xfId="2585" xr:uid="{00000000-0005-0000-0000-000000110000}"/>
    <cellStyle name="Normal 63" xfId="2586" xr:uid="{00000000-0005-0000-0000-000001110000}"/>
    <cellStyle name="Normal 63 10" xfId="2587" xr:uid="{00000000-0005-0000-0000-000002110000}"/>
    <cellStyle name="Normal 63 2" xfId="2588" xr:uid="{00000000-0005-0000-0000-000003110000}"/>
    <cellStyle name="Normal 63 3" xfId="2589" xr:uid="{00000000-0005-0000-0000-000004110000}"/>
    <cellStyle name="Normal 63 4" xfId="2590" xr:uid="{00000000-0005-0000-0000-000005110000}"/>
    <cellStyle name="Normal 63 5" xfId="2591" xr:uid="{00000000-0005-0000-0000-000006110000}"/>
    <cellStyle name="Normal 63 6" xfId="2592" xr:uid="{00000000-0005-0000-0000-000007110000}"/>
    <cellStyle name="Normal 63 7" xfId="2593" xr:uid="{00000000-0005-0000-0000-000008110000}"/>
    <cellStyle name="Normal 63 8" xfId="2594" xr:uid="{00000000-0005-0000-0000-000009110000}"/>
    <cellStyle name="Normal 63 9" xfId="2595" xr:uid="{00000000-0005-0000-0000-00000A110000}"/>
    <cellStyle name="Normal 64" xfId="2596" xr:uid="{00000000-0005-0000-0000-00000B110000}"/>
    <cellStyle name="Normal 64 10" xfId="2597" xr:uid="{00000000-0005-0000-0000-00000C110000}"/>
    <cellStyle name="Normal 64 2" xfId="2598" xr:uid="{00000000-0005-0000-0000-00000D110000}"/>
    <cellStyle name="Normal 64 3" xfId="2599" xr:uid="{00000000-0005-0000-0000-00000E110000}"/>
    <cellStyle name="Normal 64 4" xfId="2600" xr:uid="{00000000-0005-0000-0000-00000F110000}"/>
    <cellStyle name="Normal 64 5" xfId="2601" xr:uid="{00000000-0005-0000-0000-000010110000}"/>
    <cellStyle name="Normal 64 6" xfId="2602" xr:uid="{00000000-0005-0000-0000-000011110000}"/>
    <cellStyle name="Normal 64 7" xfId="2603" xr:uid="{00000000-0005-0000-0000-000012110000}"/>
    <cellStyle name="Normal 64 8" xfId="2604" xr:uid="{00000000-0005-0000-0000-000013110000}"/>
    <cellStyle name="Normal 64 9" xfId="2605" xr:uid="{00000000-0005-0000-0000-000014110000}"/>
    <cellStyle name="Normal 65" xfId="2606" xr:uid="{00000000-0005-0000-0000-000015110000}"/>
    <cellStyle name="Normal 65 10" xfId="2607" xr:uid="{00000000-0005-0000-0000-000016110000}"/>
    <cellStyle name="Normal 65 2" xfId="2608" xr:uid="{00000000-0005-0000-0000-000017110000}"/>
    <cellStyle name="Normal 65 3" xfId="2609" xr:uid="{00000000-0005-0000-0000-000018110000}"/>
    <cellStyle name="Normal 65 4" xfId="2610" xr:uid="{00000000-0005-0000-0000-000019110000}"/>
    <cellStyle name="Normal 65 5" xfId="2611" xr:uid="{00000000-0005-0000-0000-00001A110000}"/>
    <cellStyle name="Normal 65 6" xfId="2612" xr:uid="{00000000-0005-0000-0000-00001B110000}"/>
    <cellStyle name="Normal 65 7" xfId="2613" xr:uid="{00000000-0005-0000-0000-00001C110000}"/>
    <cellStyle name="Normal 65 8" xfId="2614" xr:uid="{00000000-0005-0000-0000-00001D110000}"/>
    <cellStyle name="Normal 65 9" xfId="2615" xr:uid="{00000000-0005-0000-0000-00001E110000}"/>
    <cellStyle name="Normal 66" xfId="2616" xr:uid="{00000000-0005-0000-0000-00001F110000}"/>
    <cellStyle name="Normal 66 10" xfId="2617" xr:uid="{00000000-0005-0000-0000-000020110000}"/>
    <cellStyle name="Normal 66 2" xfId="2618" xr:uid="{00000000-0005-0000-0000-000021110000}"/>
    <cellStyle name="Normal 66 3" xfId="2619" xr:uid="{00000000-0005-0000-0000-000022110000}"/>
    <cellStyle name="Normal 66 4" xfId="2620" xr:uid="{00000000-0005-0000-0000-000023110000}"/>
    <cellStyle name="Normal 66 5" xfId="2621" xr:uid="{00000000-0005-0000-0000-000024110000}"/>
    <cellStyle name="Normal 66 6" xfId="2622" xr:uid="{00000000-0005-0000-0000-000025110000}"/>
    <cellStyle name="Normal 66 7" xfId="2623" xr:uid="{00000000-0005-0000-0000-000026110000}"/>
    <cellStyle name="Normal 66 8" xfId="2624" xr:uid="{00000000-0005-0000-0000-000027110000}"/>
    <cellStyle name="Normal 66 9" xfId="2625" xr:uid="{00000000-0005-0000-0000-000028110000}"/>
    <cellStyle name="Normal 67" xfId="2626" xr:uid="{00000000-0005-0000-0000-000029110000}"/>
    <cellStyle name="Normal 67 10" xfId="2627" xr:uid="{00000000-0005-0000-0000-00002A110000}"/>
    <cellStyle name="Normal 67 2" xfId="2628" xr:uid="{00000000-0005-0000-0000-00002B110000}"/>
    <cellStyle name="Normal 67 3" xfId="2629" xr:uid="{00000000-0005-0000-0000-00002C110000}"/>
    <cellStyle name="Normal 67 4" xfId="2630" xr:uid="{00000000-0005-0000-0000-00002D110000}"/>
    <cellStyle name="Normal 67 5" xfId="2631" xr:uid="{00000000-0005-0000-0000-00002E110000}"/>
    <cellStyle name="Normal 67 6" xfId="2632" xr:uid="{00000000-0005-0000-0000-00002F110000}"/>
    <cellStyle name="Normal 67 7" xfId="2633" xr:uid="{00000000-0005-0000-0000-000030110000}"/>
    <cellStyle name="Normal 67 8" xfId="2634" xr:uid="{00000000-0005-0000-0000-000031110000}"/>
    <cellStyle name="Normal 67 9" xfId="2635" xr:uid="{00000000-0005-0000-0000-000032110000}"/>
    <cellStyle name="Normal 68" xfId="2636" xr:uid="{00000000-0005-0000-0000-000033110000}"/>
    <cellStyle name="Normal 68 10" xfId="2637" xr:uid="{00000000-0005-0000-0000-000034110000}"/>
    <cellStyle name="Normal 68 2" xfId="2638" xr:uid="{00000000-0005-0000-0000-000035110000}"/>
    <cellStyle name="Normal 68 3" xfId="2639" xr:uid="{00000000-0005-0000-0000-000036110000}"/>
    <cellStyle name="Normal 68 4" xfId="2640" xr:uid="{00000000-0005-0000-0000-000037110000}"/>
    <cellStyle name="Normal 68 5" xfId="2641" xr:uid="{00000000-0005-0000-0000-000038110000}"/>
    <cellStyle name="Normal 68 6" xfId="2642" xr:uid="{00000000-0005-0000-0000-000039110000}"/>
    <cellStyle name="Normal 68 7" xfId="2643" xr:uid="{00000000-0005-0000-0000-00003A110000}"/>
    <cellStyle name="Normal 68 8" xfId="2644" xr:uid="{00000000-0005-0000-0000-00003B110000}"/>
    <cellStyle name="Normal 68 9" xfId="2645" xr:uid="{00000000-0005-0000-0000-00003C110000}"/>
    <cellStyle name="Normal 69" xfId="2646" xr:uid="{00000000-0005-0000-0000-00003D110000}"/>
    <cellStyle name="Normal 69 10" xfId="2647" xr:uid="{00000000-0005-0000-0000-00003E110000}"/>
    <cellStyle name="Normal 69 2" xfId="2648" xr:uid="{00000000-0005-0000-0000-00003F110000}"/>
    <cellStyle name="Normal 69 3" xfId="2649" xr:uid="{00000000-0005-0000-0000-000040110000}"/>
    <cellStyle name="Normal 69 4" xfId="2650" xr:uid="{00000000-0005-0000-0000-000041110000}"/>
    <cellStyle name="Normal 69 5" xfId="2651" xr:uid="{00000000-0005-0000-0000-000042110000}"/>
    <cellStyle name="Normal 69 6" xfId="2652" xr:uid="{00000000-0005-0000-0000-000043110000}"/>
    <cellStyle name="Normal 69 7" xfId="2653" xr:uid="{00000000-0005-0000-0000-000044110000}"/>
    <cellStyle name="Normal 69 8" xfId="2654" xr:uid="{00000000-0005-0000-0000-000045110000}"/>
    <cellStyle name="Normal 69 9" xfId="2655" xr:uid="{00000000-0005-0000-0000-000046110000}"/>
    <cellStyle name="Normal 7" xfId="2656" xr:uid="{00000000-0005-0000-0000-000047110000}"/>
    <cellStyle name="Normal 7 2" xfId="2657" xr:uid="{00000000-0005-0000-0000-000048110000}"/>
    <cellStyle name="Normal 7 2 10" xfId="2658" xr:uid="{00000000-0005-0000-0000-000049110000}"/>
    <cellStyle name="Normal 7 2 11" xfId="2659" xr:uid="{00000000-0005-0000-0000-00004A110000}"/>
    <cellStyle name="Normal 7 2 12" xfId="2660" xr:uid="{00000000-0005-0000-0000-00004B110000}"/>
    <cellStyle name="Normal 7 2 13" xfId="2661" xr:uid="{00000000-0005-0000-0000-00004C110000}"/>
    <cellStyle name="Normal 7 2 2" xfId="2662" xr:uid="{00000000-0005-0000-0000-00004D110000}"/>
    <cellStyle name="Normal 7 2 2 2" xfId="2663" xr:uid="{00000000-0005-0000-0000-00004E110000}"/>
    <cellStyle name="Normal 7 2 2 2 10" xfId="2664" xr:uid="{00000000-0005-0000-0000-00004F110000}"/>
    <cellStyle name="Normal 7 2 2 2 2" xfId="2665" xr:uid="{00000000-0005-0000-0000-000050110000}"/>
    <cellStyle name="Normal 7 2 2 2 3" xfId="2666" xr:uid="{00000000-0005-0000-0000-000051110000}"/>
    <cellStyle name="Normal 7 2 2 2 4" xfId="2667" xr:uid="{00000000-0005-0000-0000-000052110000}"/>
    <cellStyle name="Normal 7 2 2 2 5" xfId="2668" xr:uid="{00000000-0005-0000-0000-000053110000}"/>
    <cellStyle name="Normal 7 2 2 2 6" xfId="2669" xr:uid="{00000000-0005-0000-0000-000054110000}"/>
    <cellStyle name="Normal 7 2 2 2 7" xfId="2670" xr:uid="{00000000-0005-0000-0000-000055110000}"/>
    <cellStyle name="Normal 7 2 2 2 8" xfId="2671" xr:uid="{00000000-0005-0000-0000-000056110000}"/>
    <cellStyle name="Normal 7 2 2 2 9" xfId="2672" xr:uid="{00000000-0005-0000-0000-000057110000}"/>
    <cellStyle name="Normal 7 2 2 3" xfId="3228" xr:uid="{00000000-0005-0000-0000-000058110000}"/>
    <cellStyle name="Normal 7 2 3" xfId="2673" xr:uid="{00000000-0005-0000-0000-000059110000}"/>
    <cellStyle name="Normal 7 2 3 10" xfId="2674" xr:uid="{00000000-0005-0000-0000-00005A110000}"/>
    <cellStyle name="Normal 7 2 3 2" xfId="2675" xr:uid="{00000000-0005-0000-0000-00005B110000}"/>
    <cellStyle name="Normal 7 2 3 3" xfId="2676" xr:uid="{00000000-0005-0000-0000-00005C110000}"/>
    <cellStyle name="Normal 7 2 3 4" xfId="2677" xr:uid="{00000000-0005-0000-0000-00005D110000}"/>
    <cellStyle name="Normal 7 2 3 5" xfId="2678" xr:uid="{00000000-0005-0000-0000-00005E110000}"/>
    <cellStyle name="Normal 7 2 3 6" xfId="2679" xr:uid="{00000000-0005-0000-0000-00005F110000}"/>
    <cellStyle name="Normal 7 2 3 7" xfId="2680" xr:uid="{00000000-0005-0000-0000-000060110000}"/>
    <cellStyle name="Normal 7 2 3 8" xfId="2681" xr:uid="{00000000-0005-0000-0000-000061110000}"/>
    <cellStyle name="Normal 7 2 3 9" xfId="2682" xr:uid="{00000000-0005-0000-0000-000062110000}"/>
    <cellStyle name="Normal 7 2 4" xfId="2683" xr:uid="{00000000-0005-0000-0000-000063110000}"/>
    <cellStyle name="Normal 7 2 4 10" xfId="2684" xr:uid="{00000000-0005-0000-0000-000064110000}"/>
    <cellStyle name="Normal 7 2 4 2" xfId="2685" xr:uid="{00000000-0005-0000-0000-000065110000}"/>
    <cellStyle name="Normal 7 2 4 3" xfId="2686" xr:uid="{00000000-0005-0000-0000-000066110000}"/>
    <cellStyle name="Normal 7 2 4 4" xfId="2687" xr:uid="{00000000-0005-0000-0000-000067110000}"/>
    <cellStyle name="Normal 7 2 4 5" xfId="2688" xr:uid="{00000000-0005-0000-0000-000068110000}"/>
    <cellStyle name="Normal 7 2 4 6" xfId="2689" xr:uid="{00000000-0005-0000-0000-000069110000}"/>
    <cellStyle name="Normal 7 2 4 7" xfId="2690" xr:uid="{00000000-0005-0000-0000-00006A110000}"/>
    <cellStyle name="Normal 7 2 4 8" xfId="2691" xr:uid="{00000000-0005-0000-0000-00006B110000}"/>
    <cellStyle name="Normal 7 2 4 9" xfId="2692" xr:uid="{00000000-0005-0000-0000-00006C110000}"/>
    <cellStyle name="Normal 7 2 5" xfId="2693" xr:uid="{00000000-0005-0000-0000-00006D110000}"/>
    <cellStyle name="Normal 7 2 6" xfId="2694" xr:uid="{00000000-0005-0000-0000-00006E110000}"/>
    <cellStyle name="Normal 7 2 7" xfId="2695" xr:uid="{00000000-0005-0000-0000-00006F110000}"/>
    <cellStyle name="Normal 7 2 8" xfId="2696" xr:uid="{00000000-0005-0000-0000-000070110000}"/>
    <cellStyle name="Normal 7 2 9" xfId="2697" xr:uid="{00000000-0005-0000-0000-000071110000}"/>
    <cellStyle name="Normal 7 3" xfId="2698" xr:uid="{00000000-0005-0000-0000-000072110000}"/>
    <cellStyle name="Normal 7 3 2" xfId="3229" xr:uid="{00000000-0005-0000-0000-000073110000}"/>
    <cellStyle name="Normal 7 4" xfId="2699" xr:uid="{00000000-0005-0000-0000-000074110000}"/>
    <cellStyle name="Normal 7 4 2" xfId="3230" xr:uid="{00000000-0005-0000-0000-000075110000}"/>
    <cellStyle name="Normal 7 5" xfId="2700" xr:uid="{00000000-0005-0000-0000-000076110000}"/>
    <cellStyle name="Normal 7 5 2" xfId="3231" xr:uid="{00000000-0005-0000-0000-000077110000}"/>
    <cellStyle name="Normal 70" xfId="2701" xr:uid="{00000000-0005-0000-0000-000078110000}"/>
    <cellStyle name="Normal 70 10" xfId="2702" xr:uid="{00000000-0005-0000-0000-000079110000}"/>
    <cellStyle name="Normal 70 2" xfId="2703" xr:uid="{00000000-0005-0000-0000-00007A110000}"/>
    <cellStyle name="Normal 70 3" xfId="2704" xr:uid="{00000000-0005-0000-0000-00007B110000}"/>
    <cellStyle name="Normal 70 4" xfId="2705" xr:uid="{00000000-0005-0000-0000-00007C110000}"/>
    <cellStyle name="Normal 70 5" xfId="2706" xr:uid="{00000000-0005-0000-0000-00007D110000}"/>
    <cellStyle name="Normal 70 6" xfId="2707" xr:uid="{00000000-0005-0000-0000-00007E110000}"/>
    <cellStyle name="Normal 70 7" xfId="2708" xr:uid="{00000000-0005-0000-0000-00007F110000}"/>
    <cellStyle name="Normal 70 8" xfId="2709" xr:uid="{00000000-0005-0000-0000-000080110000}"/>
    <cellStyle name="Normal 70 9" xfId="2710" xr:uid="{00000000-0005-0000-0000-000081110000}"/>
    <cellStyle name="Normal 71" xfId="2711" xr:uid="{00000000-0005-0000-0000-000082110000}"/>
    <cellStyle name="Normal 71 10" xfId="2712" xr:uid="{00000000-0005-0000-0000-000083110000}"/>
    <cellStyle name="Normal 71 2" xfId="2713" xr:uid="{00000000-0005-0000-0000-000084110000}"/>
    <cellStyle name="Normal 71 3" xfId="2714" xr:uid="{00000000-0005-0000-0000-000085110000}"/>
    <cellStyle name="Normal 71 4" xfId="2715" xr:uid="{00000000-0005-0000-0000-000086110000}"/>
    <cellStyle name="Normal 71 5" xfId="2716" xr:uid="{00000000-0005-0000-0000-000087110000}"/>
    <cellStyle name="Normal 71 6" xfId="2717" xr:uid="{00000000-0005-0000-0000-000088110000}"/>
    <cellStyle name="Normal 71 7" xfId="2718" xr:uid="{00000000-0005-0000-0000-000089110000}"/>
    <cellStyle name="Normal 71 8" xfId="2719" xr:uid="{00000000-0005-0000-0000-00008A110000}"/>
    <cellStyle name="Normal 71 9" xfId="2720" xr:uid="{00000000-0005-0000-0000-00008B110000}"/>
    <cellStyle name="Normal 72" xfId="2721" xr:uid="{00000000-0005-0000-0000-00008C110000}"/>
    <cellStyle name="Normal 72 10" xfId="2722" xr:uid="{00000000-0005-0000-0000-00008D110000}"/>
    <cellStyle name="Normal 72 2" xfId="2723" xr:uid="{00000000-0005-0000-0000-00008E110000}"/>
    <cellStyle name="Normal 72 3" xfId="2724" xr:uid="{00000000-0005-0000-0000-00008F110000}"/>
    <cellStyle name="Normal 72 4" xfId="2725" xr:uid="{00000000-0005-0000-0000-000090110000}"/>
    <cellStyle name="Normal 72 5" xfId="2726" xr:uid="{00000000-0005-0000-0000-000091110000}"/>
    <cellStyle name="Normal 72 6" xfId="2727" xr:uid="{00000000-0005-0000-0000-000092110000}"/>
    <cellStyle name="Normal 72 7" xfId="2728" xr:uid="{00000000-0005-0000-0000-000093110000}"/>
    <cellStyle name="Normal 72 8" xfId="2729" xr:uid="{00000000-0005-0000-0000-000094110000}"/>
    <cellStyle name="Normal 72 9" xfId="2730" xr:uid="{00000000-0005-0000-0000-000095110000}"/>
    <cellStyle name="Normal 73" xfId="2731" xr:uid="{00000000-0005-0000-0000-000096110000}"/>
    <cellStyle name="Normal 73 10" xfId="2732" xr:uid="{00000000-0005-0000-0000-000097110000}"/>
    <cellStyle name="Normal 73 2" xfId="2733" xr:uid="{00000000-0005-0000-0000-000098110000}"/>
    <cellStyle name="Normal 73 3" xfId="2734" xr:uid="{00000000-0005-0000-0000-000099110000}"/>
    <cellStyle name="Normal 73 4" xfId="2735" xr:uid="{00000000-0005-0000-0000-00009A110000}"/>
    <cellStyle name="Normal 73 5" xfId="2736" xr:uid="{00000000-0005-0000-0000-00009B110000}"/>
    <cellStyle name="Normal 73 6" xfId="2737" xr:uid="{00000000-0005-0000-0000-00009C110000}"/>
    <cellStyle name="Normal 73 7" xfId="2738" xr:uid="{00000000-0005-0000-0000-00009D110000}"/>
    <cellStyle name="Normal 73 8" xfId="2739" xr:uid="{00000000-0005-0000-0000-00009E110000}"/>
    <cellStyle name="Normal 73 9" xfId="2740" xr:uid="{00000000-0005-0000-0000-00009F110000}"/>
    <cellStyle name="Normal 74" xfId="2741" xr:uid="{00000000-0005-0000-0000-0000A0110000}"/>
    <cellStyle name="Normal 74 10" xfId="2742" xr:uid="{00000000-0005-0000-0000-0000A1110000}"/>
    <cellStyle name="Normal 74 2" xfId="2743" xr:uid="{00000000-0005-0000-0000-0000A2110000}"/>
    <cellStyle name="Normal 74 3" xfId="2744" xr:uid="{00000000-0005-0000-0000-0000A3110000}"/>
    <cellStyle name="Normal 74 4" xfId="2745" xr:uid="{00000000-0005-0000-0000-0000A4110000}"/>
    <cellStyle name="Normal 74 5" xfId="2746" xr:uid="{00000000-0005-0000-0000-0000A5110000}"/>
    <cellStyle name="Normal 74 6" xfId="2747" xr:uid="{00000000-0005-0000-0000-0000A6110000}"/>
    <cellStyle name="Normal 74 7" xfId="2748" xr:uid="{00000000-0005-0000-0000-0000A7110000}"/>
    <cellStyle name="Normal 74 8" xfId="2749" xr:uid="{00000000-0005-0000-0000-0000A8110000}"/>
    <cellStyle name="Normal 74 9" xfId="2750" xr:uid="{00000000-0005-0000-0000-0000A9110000}"/>
    <cellStyle name="Normal 75" xfId="2751" xr:uid="{00000000-0005-0000-0000-0000AA110000}"/>
    <cellStyle name="Normal 75 10" xfId="2752" xr:uid="{00000000-0005-0000-0000-0000AB110000}"/>
    <cellStyle name="Normal 75 2" xfId="2753" xr:uid="{00000000-0005-0000-0000-0000AC110000}"/>
    <cellStyle name="Normal 75 3" xfId="2754" xr:uid="{00000000-0005-0000-0000-0000AD110000}"/>
    <cellStyle name="Normal 75 4" xfId="2755" xr:uid="{00000000-0005-0000-0000-0000AE110000}"/>
    <cellStyle name="Normal 75 5" xfId="2756" xr:uid="{00000000-0005-0000-0000-0000AF110000}"/>
    <cellStyle name="Normal 75 6" xfId="2757" xr:uid="{00000000-0005-0000-0000-0000B0110000}"/>
    <cellStyle name="Normal 75 7" xfId="2758" xr:uid="{00000000-0005-0000-0000-0000B1110000}"/>
    <cellStyle name="Normal 75 8" xfId="2759" xr:uid="{00000000-0005-0000-0000-0000B2110000}"/>
    <cellStyle name="Normal 75 9" xfId="2760" xr:uid="{00000000-0005-0000-0000-0000B3110000}"/>
    <cellStyle name="Normal 76" xfId="2761" xr:uid="{00000000-0005-0000-0000-0000B4110000}"/>
    <cellStyle name="Normal 76 10" xfId="2762" xr:uid="{00000000-0005-0000-0000-0000B5110000}"/>
    <cellStyle name="Normal 76 2" xfId="2763" xr:uid="{00000000-0005-0000-0000-0000B6110000}"/>
    <cellStyle name="Normal 76 3" xfId="2764" xr:uid="{00000000-0005-0000-0000-0000B7110000}"/>
    <cellStyle name="Normal 76 4" xfId="2765" xr:uid="{00000000-0005-0000-0000-0000B8110000}"/>
    <cellStyle name="Normal 76 5" xfId="2766" xr:uid="{00000000-0005-0000-0000-0000B9110000}"/>
    <cellStyle name="Normal 76 6" xfId="2767" xr:uid="{00000000-0005-0000-0000-0000BA110000}"/>
    <cellStyle name="Normal 76 7" xfId="2768" xr:uid="{00000000-0005-0000-0000-0000BB110000}"/>
    <cellStyle name="Normal 76 8" xfId="2769" xr:uid="{00000000-0005-0000-0000-0000BC110000}"/>
    <cellStyle name="Normal 76 9" xfId="2770" xr:uid="{00000000-0005-0000-0000-0000BD110000}"/>
    <cellStyle name="Normal 77" xfId="2771" xr:uid="{00000000-0005-0000-0000-0000BE110000}"/>
    <cellStyle name="Normal 77 10" xfId="2772" xr:uid="{00000000-0005-0000-0000-0000BF110000}"/>
    <cellStyle name="Normal 77 2" xfId="2773" xr:uid="{00000000-0005-0000-0000-0000C0110000}"/>
    <cellStyle name="Normal 77 3" xfId="2774" xr:uid="{00000000-0005-0000-0000-0000C1110000}"/>
    <cellStyle name="Normal 77 4" xfId="2775" xr:uid="{00000000-0005-0000-0000-0000C2110000}"/>
    <cellStyle name="Normal 77 5" xfId="2776" xr:uid="{00000000-0005-0000-0000-0000C3110000}"/>
    <cellStyle name="Normal 77 6" xfId="2777" xr:uid="{00000000-0005-0000-0000-0000C4110000}"/>
    <cellStyle name="Normal 77 7" xfId="2778" xr:uid="{00000000-0005-0000-0000-0000C5110000}"/>
    <cellStyle name="Normal 77 8" xfId="2779" xr:uid="{00000000-0005-0000-0000-0000C6110000}"/>
    <cellStyle name="Normal 77 9" xfId="2780" xr:uid="{00000000-0005-0000-0000-0000C7110000}"/>
    <cellStyle name="Normal 78" xfId="2781" xr:uid="{00000000-0005-0000-0000-0000C8110000}"/>
    <cellStyle name="Normal 78 10" xfId="2782" xr:uid="{00000000-0005-0000-0000-0000C9110000}"/>
    <cellStyle name="Normal 78 2" xfId="2783" xr:uid="{00000000-0005-0000-0000-0000CA110000}"/>
    <cellStyle name="Normal 78 3" xfId="2784" xr:uid="{00000000-0005-0000-0000-0000CB110000}"/>
    <cellStyle name="Normal 78 4" xfId="2785" xr:uid="{00000000-0005-0000-0000-0000CC110000}"/>
    <cellStyle name="Normal 78 5" xfId="2786" xr:uid="{00000000-0005-0000-0000-0000CD110000}"/>
    <cellStyle name="Normal 78 6" xfId="2787" xr:uid="{00000000-0005-0000-0000-0000CE110000}"/>
    <cellStyle name="Normal 78 7" xfId="2788" xr:uid="{00000000-0005-0000-0000-0000CF110000}"/>
    <cellStyle name="Normal 78 8" xfId="2789" xr:uid="{00000000-0005-0000-0000-0000D0110000}"/>
    <cellStyle name="Normal 78 9" xfId="2790" xr:uid="{00000000-0005-0000-0000-0000D1110000}"/>
    <cellStyle name="Normal 79" xfId="2791" xr:uid="{00000000-0005-0000-0000-0000D2110000}"/>
    <cellStyle name="Normal 79 10" xfId="2792" xr:uid="{00000000-0005-0000-0000-0000D3110000}"/>
    <cellStyle name="Normal 79 2" xfId="2793" xr:uid="{00000000-0005-0000-0000-0000D4110000}"/>
    <cellStyle name="Normal 79 3" xfId="2794" xr:uid="{00000000-0005-0000-0000-0000D5110000}"/>
    <cellStyle name="Normal 79 4" xfId="2795" xr:uid="{00000000-0005-0000-0000-0000D6110000}"/>
    <cellStyle name="Normal 79 5" xfId="2796" xr:uid="{00000000-0005-0000-0000-0000D7110000}"/>
    <cellStyle name="Normal 79 6" xfId="2797" xr:uid="{00000000-0005-0000-0000-0000D8110000}"/>
    <cellStyle name="Normal 79 7" xfId="2798" xr:uid="{00000000-0005-0000-0000-0000D9110000}"/>
    <cellStyle name="Normal 79 8" xfId="2799" xr:uid="{00000000-0005-0000-0000-0000DA110000}"/>
    <cellStyle name="Normal 79 9" xfId="2800" xr:uid="{00000000-0005-0000-0000-0000DB110000}"/>
    <cellStyle name="Normal 8" xfId="2801" xr:uid="{00000000-0005-0000-0000-0000DC110000}"/>
    <cellStyle name="Normal 8 2" xfId="2802" xr:uid="{00000000-0005-0000-0000-0000DD110000}"/>
    <cellStyle name="Normal 8 2 10" xfId="2803" xr:uid="{00000000-0005-0000-0000-0000DE110000}"/>
    <cellStyle name="Normal 8 2 11" xfId="2804" xr:uid="{00000000-0005-0000-0000-0000DF110000}"/>
    <cellStyle name="Normal 8 2 12" xfId="2805" xr:uid="{00000000-0005-0000-0000-0000E0110000}"/>
    <cellStyle name="Normal 8 2 13" xfId="2806" xr:uid="{00000000-0005-0000-0000-0000E1110000}"/>
    <cellStyle name="Normal 8 2 2" xfId="2807" xr:uid="{00000000-0005-0000-0000-0000E2110000}"/>
    <cellStyle name="Normal 8 2 2 2" xfId="2808" xr:uid="{00000000-0005-0000-0000-0000E3110000}"/>
    <cellStyle name="Normal 8 2 2 2 10" xfId="2809" xr:uid="{00000000-0005-0000-0000-0000E4110000}"/>
    <cellStyle name="Normal 8 2 2 2 2" xfId="2810" xr:uid="{00000000-0005-0000-0000-0000E5110000}"/>
    <cellStyle name="Normal 8 2 2 2 3" xfId="2811" xr:uid="{00000000-0005-0000-0000-0000E6110000}"/>
    <cellStyle name="Normal 8 2 2 2 4" xfId="2812" xr:uid="{00000000-0005-0000-0000-0000E7110000}"/>
    <cellStyle name="Normal 8 2 2 2 5" xfId="2813" xr:uid="{00000000-0005-0000-0000-0000E8110000}"/>
    <cellStyle name="Normal 8 2 2 2 6" xfId="2814" xr:uid="{00000000-0005-0000-0000-0000E9110000}"/>
    <cellStyle name="Normal 8 2 2 2 7" xfId="2815" xr:uid="{00000000-0005-0000-0000-0000EA110000}"/>
    <cellStyle name="Normal 8 2 2 2 8" xfId="2816" xr:uid="{00000000-0005-0000-0000-0000EB110000}"/>
    <cellStyle name="Normal 8 2 2 2 9" xfId="2817" xr:uid="{00000000-0005-0000-0000-0000EC110000}"/>
    <cellStyle name="Normal 8 2 2 3" xfId="3232" xr:uid="{00000000-0005-0000-0000-0000ED110000}"/>
    <cellStyle name="Normal 8 2 3" xfId="2818" xr:uid="{00000000-0005-0000-0000-0000EE110000}"/>
    <cellStyle name="Normal 8 2 3 10" xfId="2819" xr:uid="{00000000-0005-0000-0000-0000EF110000}"/>
    <cellStyle name="Normal 8 2 3 2" xfId="2820" xr:uid="{00000000-0005-0000-0000-0000F0110000}"/>
    <cellStyle name="Normal 8 2 3 3" xfId="2821" xr:uid="{00000000-0005-0000-0000-0000F1110000}"/>
    <cellStyle name="Normal 8 2 3 4" xfId="2822" xr:uid="{00000000-0005-0000-0000-0000F2110000}"/>
    <cellStyle name="Normal 8 2 3 5" xfId="2823" xr:uid="{00000000-0005-0000-0000-0000F3110000}"/>
    <cellStyle name="Normal 8 2 3 6" xfId="2824" xr:uid="{00000000-0005-0000-0000-0000F4110000}"/>
    <cellStyle name="Normal 8 2 3 7" xfId="2825" xr:uid="{00000000-0005-0000-0000-0000F5110000}"/>
    <cellStyle name="Normal 8 2 3 8" xfId="2826" xr:uid="{00000000-0005-0000-0000-0000F6110000}"/>
    <cellStyle name="Normal 8 2 3 9" xfId="2827" xr:uid="{00000000-0005-0000-0000-0000F7110000}"/>
    <cellStyle name="Normal 8 2 4" xfId="2828" xr:uid="{00000000-0005-0000-0000-0000F8110000}"/>
    <cellStyle name="Normal 8 2 4 10" xfId="2829" xr:uid="{00000000-0005-0000-0000-0000F9110000}"/>
    <cellStyle name="Normal 8 2 4 2" xfId="2830" xr:uid="{00000000-0005-0000-0000-0000FA110000}"/>
    <cellStyle name="Normal 8 2 4 3" xfId="2831" xr:uid="{00000000-0005-0000-0000-0000FB110000}"/>
    <cellStyle name="Normal 8 2 4 4" xfId="2832" xr:uid="{00000000-0005-0000-0000-0000FC110000}"/>
    <cellStyle name="Normal 8 2 4 5" xfId="2833" xr:uid="{00000000-0005-0000-0000-0000FD110000}"/>
    <cellStyle name="Normal 8 2 4 6" xfId="2834" xr:uid="{00000000-0005-0000-0000-0000FE110000}"/>
    <cellStyle name="Normal 8 2 4 7" xfId="2835" xr:uid="{00000000-0005-0000-0000-0000FF110000}"/>
    <cellStyle name="Normal 8 2 4 8" xfId="2836" xr:uid="{00000000-0005-0000-0000-000000120000}"/>
    <cellStyle name="Normal 8 2 4 9" xfId="2837" xr:uid="{00000000-0005-0000-0000-000001120000}"/>
    <cellStyle name="Normal 8 2 5" xfId="2838" xr:uid="{00000000-0005-0000-0000-000002120000}"/>
    <cellStyle name="Normal 8 2 6" xfId="2839" xr:uid="{00000000-0005-0000-0000-000003120000}"/>
    <cellStyle name="Normal 8 2 7" xfId="2840" xr:uid="{00000000-0005-0000-0000-000004120000}"/>
    <cellStyle name="Normal 8 2 8" xfId="2841" xr:uid="{00000000-0005-0000-0000-000005120000}"/>
    <cellStyle name="Normal 8 2 9" xfId="2842" xr:uid="{00000000-0005-0000-0000-000006120000}"/>
    <cellStyle name="Normal 8 3" xfId="2843" xr:uid="{00000000-0005-0000-0000-000007120000}"/>
    <cellStyle name="Normal 8 3 2" xfId="3233" xr:uid="{00000000-0005-0000-0000-000008120000}"/>
    <cellStyle name="Normal 8 4" xfId="2844" xr:uid="{00000000-0005-0000-0000-000009120000}"/>
    <cellStyle name="Normal 8 4 2" xfId="3234" xr:uid="{00000000-0005-0000-0000-00000A120000}"/>
    <cellStyle name="Normal 8 5" xfId="2845" xr:uid="{00000000-0005-0000-0000-00000B120000}"/>
    <cellStyle name="Normal 8 5 2" xfId="3235" xr:uid="{00000000-0005-0000-0000-00000C120000}"/>
    <cellStyle name="Normal 80" xfId="2846" xr:uid="{00000000-0005-0000-0000-00000D120000}"/>
    <cellStyle name="Normal 80 10" xfId="2847" xr:uid="{00000000-0005-0000-0000-00000E120000}"/>
    <cellStyle name="Normal 80 2" xfId="2848" xr:uid="{00000000-0005-0000-0000-00000F120000}"/>
    <cellStyle name="Normal 80 3" xfId="2849" xr:uid="{00000000-0005-0000-0000-000010120000}"/>
    <cellStyle name="Normal 80 4" xfId="2850" xr:uid="{00000000-0005-0000-0000-000011120000}"/>
    <cellStyle name="Normal 80 5" xfId="2851" xr:uid="{00000000-0005-0000-0000-000012120000}"/>
    <cellStyle name="Normal 80 6" xfId="2852" xr:uid="{00000000-0005-0000-0000-000013120000}"/>
    <cellStyle name="Normal 80 7" xfId="2853" xr:uid="{00000000-0005-0000-0000-000014120000}"/>
    <cellStyle name="Normal 80 8" xfId="2854" xr:uid="{00000000-0005-0000-0000-000015120000}"/>
    <cellStyle name="Normal 80 9" xfId="2855" xr:uid="{00000000-0005-0000-0000-000016120000}"/>
    <cellStyle name="Normal 81" xfId="2856" xr:uid="{00000000-0005-0000-0000-000017120000}"/>
    <cellStyle name="Normal 81 10" xfId="2857" xr:uid="{00000000-0005-0000-0000-000018120000}"/>
    <cellStyle name="Normal 81 2" xfId="2858" xr:uid="{00000000-0005-0000-0000-000019120000}"/>
    <cellStyle name="Normal 81 3" xfId="2859" xr:uid="{00000000-0005-0000-0000-00001A120000}"/>
    <cellStyle name="Normal 81 4" xfId="2860" xr:uid="{00000000-0005-0000-0000-00001B120000}"/>
    <cellStyle name="Normal 81 5" xfId="2861" xr:uid="{00000000-0005-0000-0000-00001C120000}"/>
    <cellStyle name="Normal 81 6" xfId="2862" xr:uid="{00000000-0005-0000-0000-00001D120000}"/>
    <cellStyle name="Normal 81 7" xfId="2863" xr:uid="{00000000-0005-0000-0000-00001E120000}"/>
    <cellStyle name="Normal 81 8" xfId="2864" xr:uid="{00000000-0005-0000-0000-00001F120000}"/>
    <cellStyle name="Normal 81 9" xfId="2865" xr:uid="{00000000-0005-0000-0000-000020120000}"/>
    <cellStyle name="Normal 82" xfId="2866" xr:uid="{00000000-0005-0000-0000-000021120000}"/>
    <cellStyle name="Normal 82 10" xfId="2867" xr:uid="{00000000-0005-0000-0000-000022120000}"/>
    <cellStyle name="Normal 82 2" xfId="2868" xr:uid="{00000000-0005-0000-0000-000023120000}"/>
    <cellStyle name="Normal 82 3" xfId="2869" xr:uid="{00000000-0005-0000-0000-000024120000}"/>
    <cellStyle name="Normal 82 4" xfId="2870" xr:uid="{00000000-0005-0000-0000-000025120000}"/>
    <cellStyle name="Normal 82 5" xfId="2871" xr:uid="{00000000-0005-0000-0000-000026120000}"/>
    <cellStyle name="Normal 82 6" xfId="2872" xr:uid="{00000000-0005-0000-0000-000027120000}"/>
    <cellStyle name="Normal 82 7" xfId="2873" xr:uid="{00000000-0005-0000-0000-000028120000}"/>
    <cellStyle name="Normal 82 8" xfId="2874" xr:uid="{00000000-0005-0000-0000-000029120000}"/>
    <cellStyle name="Normal 82 9" xfId="2875" xr:uid="{00000000-0005-0000-0000-00002A120000}"/>
    <cellStyle name="Normal 83" xfId="2876" xr:uid="{00000000-0005-0000-0000-00002B120000}"/>
    <cellStyle name="Normal 83 10" xfId="2877" xr:uid="{00000000-0005-0000-0000-00002C120000}"/>
    <cellStyle name="Normal 83 2" xfId="2878" xr:uid="{00000000-0005-0000-0000-00002D120000}"/>
    <cellStyle name="Normal 83 3" xfId="2879" xr:uid="{00000000-0005-0000-0000-00002E120000}"/>
    <cellStyle name="Normal 83 4" xfId="2880" xr:uid="{00000000-0005-0000-0000-00002F120000}"/>
    <cellStyle name="Normal 83 5" xfId="2881" xr:uid="{00000000-0005-0000-0000-000030120000}"/>
    <cellStyle name="Normal 83 6" xfId="2882" xr:uid="{00000000-0005-0000-0000-000031120000}"/>
    <cellStyle name="Normal 83 7" xfId="2883" xr:uid="{00000000-0005-0000-0000-000032120000}"/>
    <cellStyle name="Normal 83 8" xfId="2884" xr:uid="{00000000-0005-0000-0000-000033120000}"/>
    <cellStyle name="Normal 83 9" xfId="2885" xr:uid="{00000000-0005-0000-0000-000034120000}"/>
    <cellStyle name="Normal 84" xfId="2886" xr:uid="{00000000-0005-0000-0000-000035120000}"/>
    <cellStyle name="Normal 84 10" xfId="2887" xr:uid="{00000000-0005-0000-0000-000036120000}"/>
    <cellStyle name="Normal 84 2" xfId="2888" xr:uid="{00000000-0005-0000-0000-000037120000}"/>
    <cellStyle name="Normal 84 3" xfId="2889" xr:uid="{00000000-0005-0000-0000-000038120000}"/>
    <cellStyle name="Normal 84 4" xfId="2890" xr:uid="{00000000-0005-0000-0000-000039120000}"/>
    <cellStyle name="Normal 84 5" xfId="2891" xr:uid="{00000000-0005-0000-0000-00003A120000}"/>
    <cellStyle name="Normal 84 6" xfId="2892" xr:uid="{00000000-0005-0000-0000-00003B120000}"/>
    <cellStyle name="Normal 84 7" xfId="2893" xr:uid="{00000000-0005-0000-0000-00003C120000}"/>
    <cellStyle name="Normal 84 8" xfId="2894" xr:uid="{00000000-0005-0000-0000-00003D120000}"/>
    <cellStyle name="Normal 84 9" xfId="2895" xr:uid="{00000000-0005-0000-0000-00003E120000}"/>
    <cellStyle name="Normal 85" xfId="2896" xr:uid="{00000000-0005-0000-0000-00003F120000}"/>
    <cellStyle name="Normal 85 10" xfId="2897" xr:uid="{00000000-0005-0000-0000-000040120000}"/>
    <cellStyle name="Normal 85 2" xfId="2898" xr:uid="{00000000-0005-0000-0000-000041120000}"/>
    <cellStyle name="Normal 85 3" xfId="2899" xr:uid="{00000000-0005-0000-0000-000042120000}"/>
    <cellStyle name="Normal 85 4" xfId="2900" xr:uid="{00000000-0005-0000-0000-000043120000}"/>
    <cellStyle name="Normal 85 5" xfId="2901" xr:uid="{00000000-0005-0000-0000-000044120000}"/>
    <cellStyle name="Normal 85 6" xfId="2902" xr:uid="{00000000-0005-0000-0000-000045120000}"/>
    <cellStyle name="Normal 85 7" xfId="2903" xr:uid="{00000000-0005-0000-0000-000046120000}"/>
    <cellStyle name="Normal 85 8" xfId="2904" xr:uid="{00000000-0005-0000-0000-000047120000}"/>
    <cellStyle name="Normal 85 9" xfId="2905" xr:uid="{00000000-0005-0000-0000-000048120000}"/>
    <cellStyle name="Normal 86" xfId="2906" xr:uid="{00000000-0005-0000-0000-000049120000}"/>
    <cellStyle name="Normal 86 10" xfId="2907" xr:uid="{00000000-0005-0000-0000-00004A120000}"/>
    <cellStyle name="Normal 86 2" xfId="2908" xr:uid="{00000000-0005-0000-0000-00004B120000}"/>
    <cellStyle name="Normal 86 3" xfId="2909" xr:uid="{00000000-0005-0000-0000-00004C120000}"/>
    <cellStyle name="Normal 86 4" xfId="2910" xr:uid="{00000000-0005-0000-0000-00004D120000}"/>
    <cellStyle name="Normal 86 5" xfId="2911" xr:uid="{00000000-0005-0000-0000-00004E120000}"/>
    <cellStyle name="Normal 86 6" xfId="2912" xr:uid="{00000000-0005-0000-0000-00004F120000}"/>
    <cellStyle name="Normal 86 7" xfId="2913" xr:uid="{00000000-0005-0000-0000-000050120000}"/>
    <cellStyle name="Normal 86 8" xfId="2914" xr:uid="{00000000-0005-0000-0000-000051120000}"/>
    <cellStyle name="Normal 86 9" xfId="2915" xr:uid="{00000000-0005-0000-0000-000052120000}"/>
    <cellStyle name="Normal 87" xfId="2916" xr:uid="{00000000-0005-0000-0000-000053120000}"/>
    <cellStyle name="Normal 87 10" xfId="2917" xr:uid="{00000000-0005-0000-0000-000054120000}"/>
    <cellStyle name="Normal 87 2" xfId="2918" xr:uid="{00000000-0005-0000-0000-000055120000}"/>
    <cellStyle name="Normal 87 3" xfId="2919" xr:uid="{00000000-0005-0000-0000-000056120000}"/>
    <cellStyle name="Normal 87 4" xfId="2920" xr:uid="{00000000-0005-0000-0000-000057120000}"/>
    <cellStyle name="Normal 87 5" xfId="2921" xr:uid="{00000000-0005-0000-0000-000058120000}"/>
    <cellStyle name="Normal 87 6" xfId="2922" xr:uid="{00000000-0005-0000-0000-000059120000}"/>
    <cellStyle name="Normal 87 7" xfId="2923" xr:uid="{00000000-0005-0000-0000-00005A120000}"/>
    <cellStyle name="Normal 87 8" xfId="2924" xr:uid="{00000000-0005-0000-0000-00005B120000}"/>
    <cellStyle name="Normal 87 9" xfId="2925" xr:uid="{00000000-0005-0000-0000-00005C120000}"/>
    <cellStyle name="Normal 88" xfId="2926" xr:uid="{00000000-0005-0000-0000-00005D120000}"/>
    <cellStyle name="Normal 88 10" xfId="2927" xr:uid="{00000000-0005-0000-0000-00005E120000}"/>
    <cellStyle name="Normal 88 2" xfId="2928" xr:uid="{00000000-0005-0000-0000-00005F120000}"/>
    <cellStyle name="Normal 88 3" xfId="2929" xr:uid="{00000000-0005-0000-0000-000060120000}"/>
    <cellStyle name="Normal 88 4" xfId="2930" xr:uid="{00000000-0005-0000-0000-000061120000}"/>
    <cellStyle name="Normal 88 5" xfId="2931" xr:uid="{00000000-0005-0000-0000-000062120000}"/>
    <cellStyle name="Normal 88 6" xfId="2932" xr:uid="{00000000-0005-0000-0000-000063120000}"/>
    <cellStyle name="Normal 88 7" xfId="2933" xr:uid="{00000000-0005-0000-0000-000064120000}"/>
    <cellStyle name="Normal 88 8" xfId="2934" xr:uid="{00000000-0005-0000-0000-000065120000}"/>
    <cellStyle name="Normal 88 9" xfId="2935" xr:uid="{00000000-0005-0000-0000-000066120000}"/>
    <cellStyle name="Normal 89" xfId="2936" xr:uid="{00000000-0005-0000-0000-000067120000}"/>
    <cellStyle name="Normal 89 10" xfId="2937" xr:uid="{00000000-0005-0000-0000-000068120000}"/>
    <cellStyle name="Normal 89 2" xfId="2938" xr:uid="{00000000-0005-0000-0000-000069120000}"/>
    <cellStyle name="Normal 89 3" xfId="2939" xr:uid="{00000000-0005-0000-0000-00006A120000}"/>
    <cellStyle name="Normal 89 4" xfId="2940" xr:uid="{00000000-0005-0000-0000-00006B120000}"/>
    <cellStyle name="Normal 89 5" xfId="2941" xr:uid="{00000000-0005-0000-0000-00006C120000}"/>
    <cellStyle name="Normal 89 6" xfId="2942" xr:uid="{00000000-0005-0000-0000-00006D120000}"/>
    <cellStyle name="Normal 89 7" xfId="2943" xr:uid="{00000000-0005-0000-0000-00006E120000}"/>
    <cellStyle name="Normal 89 8" xfId="2944" xr:uid="{00000000-0005-0000-0000-00006F120000}"/>
    <cellStyle name="Normal 89 9" xfId="2945" xr:uid="{00000000-0005-0000-0000-000070120000}"/>
    <cellStyle name="Normal 9" xfId="2946" xr:uid="{00000000-0005-0000-0000-000071120000}"/>
    <cellStyle name="Normal 9 2" xfId="2947" xr:uid="{00000000-0005-0000-0000-000072120000}"/>
    <cellStyle name="Normal 9 2 10" xfId="2948" xr:uid="{00000000-0005-0000-0000-000073120000}"/>
    <cellStyle name="Normal 9 2 11" xfId="2949" xr:uid="{00000000-0005-0000-0000-000074120000}"/>
    <cellStyle name="Normal 9 2 12" xfId="2950" xr:uid="{00000000-0005-0000-0000-000075120000}"/>
    <cellStyle name="Normal 9 2 13" xfId="2951" xr:uid="{00000000-0005-0000-0000-000076120000}"/>
    <cellStyle name="Normal 9 2 2" xfId="2952" xr:uid="{00000000-0005-0000-0000-000077120000}"/>
    <cellStyle name="Normal 9 2 2 2" xfId="2953" xr:uid="{00000000-0005-0000-0000-000078120000}"/>
    <cellStyle name="Normal 9 2 2 2 10" xfId="2954" xr:uid="{00000000-0005-0000-0000-000079120000}"/>
    <cellStyle name="Normal 9 2 2 2 2" xfId="2955" xr:uid="{00000000-0005-0000-0000-00007A120000}"/>
    <cellStyle name="Normal 9 2 2 2 3" xfId="2956" xr:uid="{00000000-0005-0000-0000-00007B120000}"/>
    <cellStyle name="Normal 9 2 2 2 4" xfId="2957" xr:uid="{00000000-0005-0000-0000-00007C120000}"/>
    <cellStyle name="Normal 9 2 2 2 5" xfId="2958" xr:uid="{00000000-0005-0000-0000-00007D120000}"/>
    <cellStyle name="Normal 9 2 2 2 6" xfId="2959" xr:uid="{00000000-0005-0000-0000-00007E120000}"/>
    <cellStyle name="Normal 9 2 2 2 7" xfId="2960" xr:uid="{00000000-0005-0000-0000-00007F120000}"/>
    <cellStyle name="Normal 9 2 2 2 8" xfId="2961" xr:uid="{00000000-0005-0000-0000-000080120000}"/>
    <cellStyle name="Normal 9 2 2 2 9" xfId="2962" xr:uid="{00000000-0005-0000-0000-000081120000}"/>
    <cellStyle name="Normal 9 2 2 3" xfId="3236" xr:uid="{00000000-0005-0000-0000-000082120000}"/>
    <cellStyle name="Normal 9 2 3" xfId="2963" xr:uid="{00000000-0005-0000-0000-000083120000}"/>
    <cellStyle name="Normal 9 2 3 10" xfId="2964" xr:uid="{00000000-0005-0000-0000-000084120000}"/>
    <cellStyle name="Normal 9 2 3 2" xfId="2965" xr:uid="{00000000-0005-0000-0000-000085120000}"/>
    <cellStyle name="Normal 9 2 3 3" xfId="2966" xr:uid="{00000000-0005-0000-0000-000086120000}"/>
    <cellStyle name="Normal 9 2 3 4" xfId="2967" xr:uid="{00000000-0005-0000-0000-000087120000}"/>
    <cellStyle name="Normal 9 2 3 5" xfId="2968" xr:uid="{00000000-0005-0000-0000-000088120000}"/>
    <cellStyle name="Normal 9 2 3 6" xfId="2969" xr:uid="{00000000-0005-0000-0000-000089120000}"/>
    <cellStyle name="Normal 9 2 3 7" xfId="2970" xr:uid="{00000000-0005-0000-0000-00008A120000}"/>
    <cellStyle name="Normal 9 2 3 8" xfId="2971" xr:uid="{00000000-0005-0000-0000-00008B120000}"/>
    <cellStyle name="Normal 9 2 3 9" xfId="2972" xr:uid="{00000000-0005-0000-0000-00008C120000}"/>
    <cellStyle name="Normal 9 2 4" xfId="2973" xr:uid="{00000000-0005-0000-0000-00008D120000}"/>
    <cellStyle name="Normal 9 2 4 10" xfId="2974" xr:uid="{00000000-0005-0000-0000-00008E120000}"/>
    <cellStyle name="Normal 9 2 4 2" xfId="2975" xr:uid="{00000000-0005-0000-0000-00008F120000}"/>
    <cellStyle name="Normal 9 2 4 3" xfId="2976" xr:uid="{00000000-0005-0000-0000-000090120000}"/>
    <cellStyle name="Normal 9 2 4 4" xfId="2977" xr:uid="{00000000-0005-0000-0000-000091120000}"/>
    <cellStyle name="Normal 9 2 4 5" xfId="2978" xr:uid="{00000000-0005-0000-0000-000092120000}"/>
    <cellStyle name="Normal 9 2 4 6" xfId="2979" xr:uid="{00000000-0005-0000-0000-000093120000}"/>
    <cellStyle name="Normal 9 2 4 7" xfId="2980" xr:uid="{00000000-0005-0000-0000-000094120000}"/>
    <cellStyle name="Normal 9 2 4 8" xfId="2981" xr:uid="{00000000-0005-0000-0000-000095120000}"/>
    <cellStyle name="Normal 9 2 4 9" xfId="2982" xr:uid="{00000000-0005-0000-0000-000096120000}"/>
    <cellStyle name="Normal 9 2 5" xfId="2983" xr:uid="{00000000-0005-0000-0000-000097120000}"/>
    <cellStyle name="Normal 9 2 6" xfId="2984" xr:uid="{00000000-0005-0000-0000-000098120000}"/>
    <cellStyle name="Normal 9 2 7" xfId="2985" xr:uid="{00000000-0005-0000-0000-000099120000}"/>
    <cellStyle name="Normal 9 2 8" xfId="2986" xr:uid="{00000000-0005-0000-0000-00009A120000}"/>
    <cellStyle name="Normal 9 2 9" xfId="2987" xr:uid="{00000000-0005-0000-0000-00009B120000}"/>
    <cellStyle name="Normal 9 3" xfId="2988" xr:uid="{00000000-0005-0000-0000-00009C120000}"/>
    <cellStyle name="Normal 9 3 2" xfId="3237" xr:uid="{00000000-0005-0000-0000-00009D120000}"/>
    <cellStyle name="Normal 9 4" xfId="2989" xr:uid="{00000000-0005-0000-0000-00009E120000}"/>
    <cellStyle name="Normal 9 4 2" xfId="3238" xr:uid="{00000000-0005-0000-0000-00009F120000}"/>
    <cellStyle name="Normal 9 5" xfId="3239" xr:uid="{00000000-0005-0000-0000-0000A0120000}"/>
    <cellStyle name="Normal 90" xfId="2990" xr:uid="{00000000-0005-0000-0000-0000A1120000}"/>
    <cellStyle name="Normal 90 10" xfId="2991" xr:uid="{00000000-0005-0000-0000-0000A2120000}"/>
    <cellStyle name="Normal 90 2" xfId="2992" xr:uid="{00000000-0005-0000-0000-0000A3120000}"/>
    <cellStyle name="Normal 90 3" xfId="2993" xr:uid="{00000000-0005-0000-0000-0000A4120000}"/>
    <cellStyle name="Normal 90 4" xfId="2994" xr:uid="{00000000-0005-0000-0000-0000A5120000}"/>
    <cellStyle name="Normal 90 5" xfId="2995" xr:uid="{00000000-0005-0000-0000-0000A6120000}"/>
    <cellStyle name="Normal 90 6" xfId="2996" xr:uid="{00000000-0005-0000-0000-0000A7120000}"/>
    <cellStyle name="Normal 90 7" xfId="2997" xr:uid="{00000000-0005-0000-0000-0000A8120000}"/>
    <cellStyle name="Normal 90 8" xfId="2998" xr:uid="{00000000-0005-0000-0000-0000A9120000}"/>
    <cellStyle name="Normal 90 9" xfId="2999" xr:uid="{00000000-0005-0000-0000-0000AA120000}"/>
    <cellStyle name="Normal 91" xfId="3000" xr:uid="{00000000-0005-0000-0000-0000AB120000}"/>
    <cellStyle name="Normal 91 10" xfId="3001" xr:uid="{00000000-0005-0000-0000-0000AC120000}"/>
    <cellStyle name="Normal 91 2" xfId="3002" xr:uid="{00000000-0005-0000-0000-0000AD120000}"/>
    <cellStyle name="Normal 91 3" xfId="3003" xr:uid="{00000000-0005-0000-0000-0000AE120000}"/>
    <cellStyle name="Normal 91 4" xfId="3004" xr:uid="{00000000-0005-0000-0000-0000AF120000}"/>
    <cellStyle name="Normal 91 5" xfId="3005" xr:uid="{00000000-0005-0000-0000-0000B0120000}"/>
    <cellStyle name="Normal 91 6" xfId="3006" xr:uid="{00000000-0005-0000-0000-0000B1120000}"/>
    <cellStyle name="Normal 91 7" xfId="3007" xr:uid="{00000000-0005-0000-0000-0000B2120000}"/>
    <cellStyle name="Normal 91 8" xfId="3008" xr:uid="{00000000-0005-0000-0000-0000B3120000}"/>
    <cellStyle name="Normal 91 9" xfId="3009" xr:uid="{00000000-0005-0000-0000-0000B4120000}"/>
    <cellStyle name="Normal 92" xfId="3010" xr:uid="{00000000-0005-0000-0000-0000B5120000}"/>
    <cellStyle name="Normal 92 10" xfId="3011" xr:uid="{00000000-0005-0000-0000-0000B6120000}"/>
    <cellStyle name="Normal 92 2" xfId="3012" xr:uid="{00000000-0005-0000-0000-0000B7120000}"/>
    <cellStyle name="Normal 92 3" xfId="3013" xr:uid="{00000000-0005-0000-0000-0000B8120000}"/>
    <cellStyle name="Normal 92 4" xfId="3014" xr:uid="{00000000-0005-0000-0000-0000B9120000}"/>
    <cellStyle name="Normal 92 5" xfId="3015" xr:uid="{00000000-0005-0000-0000-0000BA120000}"/>
    <cellStyle name="Normal 92 6" xfId="3016" xr:uid="{00000000-0005-0000-0000-0000BB120000}"/>
    <cellStyle name="Normal 92 7" xfId="3017" xr:uid="{00000000-0005-0000-0000-0000BC120000}"/>
    <cellStyle name="Normal 92 8" xfId="3018" xr:uid="{00000000-0005-0000-0000-0000BD120000}"/>
    <cellStyle name="Normal 92 9" xfId="3019" xr:uid="{00000000-0005-0000-0000-0000BE120000}"/>
    <cellStyle name="Normal 93" xfId="3020" xr:uid="{00000000-0005-0000-0000-0000BF120000}"/>
    <cellStyle name="Normal 93 10" xfId="3021" xr:uid="{00000000-0005-0000-0000-0000C0120000}"/>
    <cellStyle name="Normal 93 2" xfId="3022" xr:uid="{00000000-0005-0000-0000-0000C1120000}"/>
    <cellStyle name="Normal 93 3" xfId="3023" xr:uid="{00000000-0005-0000-0000-0000C2120000}"/>
    <cellStyle name="Normal 93 4" xfId="3024" xr:uid="{00000000-0005-0000-0000-0000C3120000}"/>
    <cellStyle name="Normal 93 5" xfId="3025" xr:uid="{00000000-0005-0000-0000-0000C4120000}"/>
    <cellStyle name="Normal 93 6" xfId="3026" xr:uid="{00000000-0005-0000-0000-0000C5120000}"/>
    <cellStyle name="Normal 93 7" xfId="3027" xr:uid="{00000000-0005-0000-0000-0000C6120000}"/>
    <cellStyle name="Normal 93 8" xfId="3028" xr:uid="{00000000-0005-0000-0000-0000C7120000}"/>
    <cellStyle name="Normal 93 9" xfId="3029" xr:uid="{00000000-0005-0000-0000-0000C8120000}"/>
    <cellStyle name="Normal 94" xfId="3030" xr:uid="{00000000-0005-0000-0000-0000C9120000}"/>
    <cellStyle name="Normal 94 10" xfId="3031" xr:uid="{00000000-0005-0000-0000-0000CA120000}"/>
    <cellStyle name="Normal 94 2" xfId="3032" xr:uid="{00000000-0005-0000-0000-0000CB120000}"/>
    <cellStyle name="Normal 94 3" xfId="3033" xr:uid="{00000000-0005-0000-0000-0000CC120000}"/>
    <cellStyle name="Normal 94 4" xfId="3034" xr:uid="{00000000-0005-0000-0000-0000CD120000}"/>
    <cellStyle name="Normal 94 5" xfId="3035" xr:uid="{00000000-0005-0000-0000-0000CE120000}"/>
    <cellStyle name="Normal 94 6" xfId="3036" xr:uid="{00000000-0005-0000-0000-0000CF120000}"/>
    <cellStyle name="Normal 94 7" xfId="3037" xr:uid="{00000000-0005-0000-0000-0000D0120000}"/>
    <cellStyle name="Normal 94 8" xfId="3038" xr:uid="{00000000-0005-0000-0000-0000D1120000}"/>
    <cellStyle name="Normal 94 9" xfId="3039" xr:uid="{00000000-0005-0000-0000-0000D2120000}"/>
    <cellStyle name="Normal 95" xfId="3040" xr:uid="{00000000-0005-0000-0000-0000D3120000}"/>
    <cellStyle name="Normal 95 10" xfId="3041" xr:uid="{00000000-0005-0000-0000-0000D4120000}"/>
    <cellStyle name="Normal 95 2" xfId="3042" xr:uid="{00000000-0005-0000-0000-0000D5120000}"/>
    <cellStyle name="Normal 95 3" xfId="3043" xr:uid="{00000000-0005-0000-0000-0000D6120000}"/>
    <cellStyle name="Normal 95 4" xfId="3044" xr:uid="{00000000-0005-0000-0000-0000D7120000}"/>
    <cellStyle name="Normal 95 5" xfId="3045" xr:uid="{00000000-0005-0000-0000-0000D8120000}"/>
    <cellStyle name="Normal 95 6" xfId="3046" xr:uid="{00000000-0005-0000-0000-0000D9120000}"/>
    <cellStyle name="Normal 95 7" xfId="3047" xr:uid="{00000000-0005-0000-0000-0000DA120000}"/>
    <cellStyle name="Normal 95 8" xfId="3048" xr:uid="{00000000-0005-0000-0000-0000DB120000}"/>
    <cellStyle name="Normal 95 9" xfId="3049" xr:uid="{00000000-0005-0000-0000-0000DC120000}"/>
    <cellStyle name="Normal 96" xfId="3050" xr:uid="{00000000-0005-0000-0000-0000DD120000}"/>
    <cellStyle name="Normal 96 10" xfId="3051" xr:uid="{00000000-0005-0000-0000-0000DE120000}"/>
    <cellStyle name="Normal 96 2" xfId="3052" xr:uid="{00000000-0005-0000-0000-0000DF120000}"/>
    <cellStyle name="Normal 96 3" xfId="3053" xr:uid="{00000000-0005-0000-0000-0000E0120000}"/>
    <cellStyle name="Normal 96 4" xfId="3054" xr:uid="{00000000-0005-0000-0000-0000E1120000}"/>
    <cellStyle name="Normal 96 5" xfId="3055" xr:uid="{00000000-0005-0000-0000-0000E2120000}"/>
    <cellStyle name="Normal 96 6" xfId="3056" xr:uid="{00000000-0005-0000-0000-0000E3120000}"/>
    <cellStyle name="Normal 96 7" xfId="3057" xr:uid="{00000000-0005-0000-0000-0000E4120000}"/>
    <cellStyle name="Normal 96 8" xfId="3058" xr:uid="{00000000-0005-0000-0000-0000E5120000}"/>
    <cellStyle name="Normal 96 9" xfId="3059" xr:uid="{00000000-0005-0000-0000-0000E6120000}"/>
    <cellStyle name="Normal 97" xfId="3060" xr:uid="{00000000-0005-0000-0000-0000E7120000}"/>
    <cellStyle name="Normal 97 10" xfId="3061" xr:uid="{00000000-0005-0000-0000-0000E8120000}"/>
    <cellStyle name="Normal 97 2" xfId="3062" xr:uid="{00000000-0005-0000-0000-0000E9120000}"/>
    <cellStyle name="Normal 97 3" xfId="3063" xr:uid="{00000000-0005-0000-0000-0000EA120000}"/>
    <cellStyle name="Normal 97 4" xfId="3064" xr:uid="{00000000-0005-0000-0000-0000EB120000}"/>
    <cellStyle name="Normal 97 5" xfId="3065" xr:uid="{00000000-0005-0000-0000-0000EC120000}"/>
    <cellStyle name="Normal 97 6" xfId="3066" xr:uid="{00000000-0005-0000-0000-0000ED120000}"/>
    <cellStyle name="Normal 97 7" xfId="3067" xr:uid="{00000000-0005-0000-0000-0000EE120000}"/>
    <cellStyle name="Normal 97 8" xfId="3068" xr:uid="{00000000-0005-0000-0000-0000EF120000}"/>
    <cellStyle name="Normal 97 9" xfId="3069" xr:uid="{00000000-0005-0000-0000-0000F0120000}"/>
    <cellStyle name="Normal 98" xfId="3070" xr:uid="{00000000-0005-0000-0000-0000F1120000}"/>
    <cellStyle name="Normal 98 10" xfId="3071" xr:uid="{00000000-0005-0000-0000-0000F2120000}"/>
    <cellStyle name="Normal 98 2" xfId="3072" xr:uid="{00000000-0005-0000-0000-0000F3120000}"/>
    <cellStyle name="Normal 98 3" xfId="3073" xr:uid="{00000000-0005-0000-0000-0000F4120000}"/>
    <cellStyle name="Normal 98 4" xfId="3074" xr:uid="{00000000-0005-0000-0000-0000F5120000}"/>
    <cellStyle name="Normal 98 5" xfId="3075" xr:uid="{00000000-0005-0000-0000-0000F6120000}"/>
    <cellStyle name="Normal 98 6" xfId="3076" xr:uid="{00000000-0005-0000-0000-0000F7120000}"/>
    <cellStyle name="Normal 98 7" xfId="3077" xr:uid="{00000000-0005-0000-0000-0000F8120000}"/>
    <cellStyle name="Normal 98 8" xfId="3078" xr:uid="{00000000-0005-0000-0000-0000F9120000}"/>
    <cellStyle name="Normal 98 9" xfId="3079" xr:uid="{00000000-0005-0000-0000-0000FA120000}"/>
    <cellStyle name="Normal 99" xfId="3080" xr:uid="{00000000-0005-0000-0000-0000FB120000}"/>
    <cellStyle name="Normal 99 10" xfId="3081" xr:uid="{00000000-0005-0000-0000-0000FC120000}"/>
    <cellStyle name="Normal 99 2" xfId="3082" xr:uid="{00000000-0005-0000-0000-0000FD120000}"/>
    <cellStyle name="Normal 99 3" xfId="3083" xr:uid="{00000000-0005-0000-0000-0000FE120000}"/>
    <cellStyle name="Normal 99 4" xfId="3084" xr:uid="{00000000-0005-0000-0000-0000FF120000}"/>
    <cellStyle name="Normal 99 5" xfId="3085" xr:uid="{00000000-0005-0000-0000-000000130000}"/>
    <cellStyle name="Normal 99 6" xfId="3086" xr:uid="{00000000-0005-0000-0000-000001130000}"/>
    <cellStyle name="Normal 99 7" xfId="3087" xr:uid="{00000000-0005-0000-0000-000002130000}"/>
    <cellStyle name="Normal 99 8" xfId="3088" xr:uid="{00000000-0005-0000-0000-000003130000}"/>
    <cellStyle name="Normal 99 9" xfId="3089" xr:uid="{00000000-0005-0000-0000-000004130000}"/>
    <cellStyle name="Percent 10" xfId="3240" xr:uid="{00000000-0005-0000-0000-000005130000}"/>
    <cellStyle name="Percent 10 2" xfId="3241" xr:uid="{00000000-0005-0000-0000-000006130000}"/>
    <cellStyle name="Percent 10 3" xfId="3242" xr:uid="{00000000-0005-0000-0000-000007130000}"/>
    <cellStyle name="Percent 10 3 2" xfId="3243" xr:uid="{00000000-0005-0000-0000-000008130000}"/>
    <cellStyle name="Percent 11" xfId="3244" xr:uid="{00000000-0005-0000-0000-000009130000}"/>
    <cellStyle name="Percent 11 2" xfId="3245" xr:uid="{00000000-0005-0000-0000-00000A130000}"/>
    <cellStyle name="Percent 12" xfId="3246" xr:uid="{00000000-0005-0000-0000-00000B130000}"/>
    <cellStyle name="Percent 12 2" xfId="3247" xr:uid="{00000000-0005-0000-0000-00000C130000}"/>
    <cellStyle name="Percent 13" xfId="3248" xr:uid="{00000000-0005-0000-0000-00000D130000}"/>
    <cellStyle name="Percent 13 2" xfId="3249" xr:uid="{00000000-0005-0000-0000-00000E130000}"/>
    <cellStyle name="Percent 14" xfId="3250" xr:uid="{00000000-0005-0000-0000-00000F130000}"/>
    <cellStyle name="Percent 15" xfId="3" xr:uid="{00000000-0005-0000-0000-000010130000}"/>
    <cellStyle name="Percent 16" xfId="4938" xr:uid="{00000000-0005-0000-0000-000011130000}"/>
    <cellStyle name="Percent 2" xfId="3090" xr:uid="{00000000-0005-0000-0000-000012130000}"/>
    <cellStyle name="Percent 2 10" xfId="3091" xr:uid="{00000000-0005-0000-0000-000013130000}"/>
    <cellStyle name="Percent 2 11" xfId="3092" xr:uid="{00000000-0005-0000-0000-000014130000}"/>
    <cellStyle name="Percent 2 12" xfId="3093" xr:uid="{00000000-0005-0000-0000-000015130000}"/>
    <cellStyle name="Percent 2 13" xfId="3094" xr:uid="{00000000-0005-0000-0000-000016130000}"/>
    <cellStyle name="Percent 2 14" xfId="3095" xr:uid="{00000000-0005-0000-0000-000017130000}"/>
    <cellStyle name="Percent 2 15" xfId="3096" xr:uid="{00000000-0005-0000-0000-000018130000}"/>
    <cellStyle name="Percent 2 16" xfId="3097" xr:uid="{00000000-0005-0000-0000-000019130000}"/>
    <cellStyle name="Percent 2 17" xfId="3098" xr:uid="{00000000-0005-0000-0000-00001A130000}"/>
    <cellStyle name="Percent 2 18" xfId="3099" xr:uid="{00000000-0005-0000-0000-00001B130000}"/>
    <cellStyle name="Percent 2 19" xfId="3100" xr:uid="{00000000-0005-0000-0000-00001C130000}"/>
    <cellStyle name="Percent 2 2" xfId="3101" xr:uid="{00000000-0005-0000-0000-00001D130000}"/>
    <cellStyle name="Percent 2 2 2" xfId="3102" xr:uid="{00000000-0005-0000-0000-00001E130000}"/>
    <cellStyle name="Percent 2 20" xfId="3103" xr:uid="{00000000-0005-0000-0000-00001F130000}"/>
    <cellStyle name="Percent 2 21" xfId="3104" xr:uid="{00000000-0005-0000-0000-000020130000}"/>
    <cellStyle name="Percent 2 22" xfId="3105" xr:uid="{00000000-0005-0000-0000-000021130000}"/>
    <cellStyle name="Percent 2 23" xfId="3625" xr:uid="{00000000-0005-0000-0000-000022130000}"/>
    <cellStyle name="Percent 2 23 2" xfId="4940" xr:uid="{00000000-0005-0000-0000-000023130000}"/>
    <cellStyle name="Percent 2 3" xfId="3106" xr:uid="{00000000-0005-0000-0000-000024130000}"/>
    <cellStyle name="Percent 2 3 2" xfId="3107" xr:uid="{00000000-0005-0000-0000-000025130000}"/>
    <cellStyle name="Percent 2 4" xfId="3108" xr:uid="{00000000-0005-0000-0000-000026130000}"/>
    <cellStyle name="Percent 2 4 2" xfId="3109" xr:uid="{00000000-0005-0000-0000-000027130000}"/>
    <cellStyle name="Percent 2 4 3" xfId="3110" xr:uid="{00000000-0005-0000-0000-000028130000}"/>
    <cellStyle name="Percent 2 4 4" xfId="3111" xr:uid="{00000000-0005-0000-0000-000029130000}"/>
    <cellStyle name="Percent 2 5" xfId="3112" xr:uid="{00000000-0005-0000-0000-00002A130000}"/>
    <cellStyle name="Percent 2 5 2" xfId="3113" xr:uid="{00000000-0005-0000-0000-00002B130000}"/>
    <cellStyle name="Percent 2 6" xfId="3114" xr:uid="{00000000-0005-0000-0000-00002C130000}"/>
    <cellStyle name="Percent 2 6 2" xfId="3115" xr:uid="{00000000-0005-0000-0000-00002D130000}"/>
    <cellStyle name="Percent 2 7" xfId="3116" xr:uid="{00000000-0005-0000-0000-00002E130000}"/>
    <cellStyle name="Percent 2 8" xfId="3117" xr:uid="{00000000-0005-0000-0000-00002F130000}"/>
    <cellStyle name="Percent 2 9" xfId="3118" xr:uid="{00000000-0005-0000-0000-000030130000}"/>
    <cellStyle name="Percent 3" xfId="3119" xr:uid="{00000000-0005-0000-0000-000031130000}"/>
    <cellStyle name="Percent 3 2" xfId="3120" xr:uid="{00000000-0005-0000-0000-000032130000}"/>
    <cellStyle name="Percent 3 2 2" xfId="3170" xr:uid="{00000000-0005-0000-0000-000033130000}"/>
    <cellStyle name="Percent 3 2 2 2" xfId="3251" xr:uid="{00000000-0005-0000-0000-000034130000}"/>
    <cellStyle name="Percent 3 2 3" xfId="3252" xr:uid="{00000000-0005-0000-0000-000035130000}"/>
    <cellStyle name="Percent 3 3" xfId="3121" xr:uid="{00000000-0005-0000-0000-000036130000}"/>
    <cellStyle name="Percent 4" xfId="3122" xr:uid="{00000000-0005-0000-0000-000037130000}"/>
    <cellStyle name="Percent 4 2" xfId="3123" xr:uid="{00000000-0005-0000-0000-000038130000}"/>
    <cellStyle name="Percent 5" xfId="3124" xr:uid="{00000000-0005-0000-0000-000039130000}"/>
    <cellStyle name="Percent 5 2" xfId="3125" xr:uid="{00000000-0005-0000-0000-00003A130000}"/>
    <cellStyle name="Percent 6" xfId="3126" xr:uid="{00000000-0005-0000-0000-00003B130000}"/>
    <cellStyle name="Percent 6 10" xfId="3127" xr:uid="{00000000-0005-0000-0000-00003C130000}"/>
    <cellStyle name="Percent 6 11" xfId="3128" xr:uid="{00000000-0005-0000-0000-00003D130000}"/>
    <cellStyle name="Percent 6 12" xfId="3129" xr:uid="{00000000-0005-0000-0000-00003E130000}"/>
    <cellStyle name="Percent 6 2" xfId="3130" xr:uid="{00000000-0005-0000-0000-00003F130000}"/>
    <cellStyle name="Percent 6 2 2" xfId="3131" xr:uid="{00000000-0005-0000-0000-000040130000}"/>
    <cellStyle name="Percent 6 3" xfId="3132" xr:uid="{00000000-0005-0000-0000-000041130000}"/>
    <cellStyle name="Percent 6 4" xfId="3133" xr:uid="{00000000-0005-0000-0000-000042130000}"/>
    <cellStyle name="Percent 6 5" xfId="3134" xr:uid="{00000000-0005-0000-0000-000043130000}"/>
    <cellStyle name="Percent 6 6" xfId="3135" xr:uid="{00000000-0005-0000-0000-000044130000}"/>
    <cellStyle name="Percent 6 7" xfId="3136" xr:uid="{00000000-0005-0000-0000-000045130000}"/>
    <cellStyle name="Percent 6 8" xfId="3137" xr:uid="{00000000-0005-0000-0000-000046130000}"/>
    <cellStyle name="Percent 6 9" xfId="3138" xr:uid="{00000000-0005-0000-0000-000047130000}"/>
    <cellStyle name="Percent 7" xfId="3139" xr:uid="{00000000-0005-0000-0000-000048130000}"/>
    <cellStyle name="Percent 7 2" xfId="3140" xr:uid="{00000000-0005-0000-0000-000049130000}"/>
    <cellStyle name="Percent 8" xfId="14" xr:uid="{00000000-0005-0000-0000-00004A130000}"/>
    <cellStyle name="Percent 8 2" xfId="3253" xr:uid="{00000000-0005-0000-0000-00004B130000}"/>
    <cellStyle name="Percent 9" xfId="3141" xr:uid="{00000000-0005-0000-0000-00004C130000}"/>
    <cellStyle name="Percent 9 2" xfId="3254" xr:uid="{00000000-0005-0000-0000-00004D130000}"/>
  </cellStyles>
  <dxfs count="0"/>
  <tableStyles count="0" defaultTableStyle="TableStyleMedium2" defaultPivotStyle="PivotStyleLight16"/>
  <colors>
    <mruColors>
      <color rgb="FFD6E3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4</xdr:col>
      <xdr:colOff>142877</xdr:colOff>
      <xdr:row>0</xdr:row>
      <xdr:rowOff>145678</xdr:rowOff>
    </xdr:from>
    <xdr:to>
      <xdr:col>7</xdr:col>
      <xdr:colOff>534731</xdr:colOff>
      <xdr:row>3</xdr:row>
      <xdr:rowOff>145677</xdr:rowOff>
    </xdr:to>
    <xdr:pic>
      <xdr:nvPicPr>
        <xdr:cNvPr id="3" name="Picture 4">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20848" y="145678"/>
          <a:ext cx="2408912" cy="5042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7.07.17%20Fenner%20Close%20Niblock%20Ltd%20Pricing%20Schedule%20-%20Block%20B%2010-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athroom &amp; WC"/>
      <sheetName val="Kitchens"/>
      <sheetName val="MECH AND ELECTRICAL WORKS"/>
      <sheetName val="Landlord Electricals"/>
      <sheetName val="Asbestos Removal"/>
      <sheetName val="Communal Floor Finishes"/>
      <sheetName val="Decorations"/>
      <sheetName val="Doors"/>
      <sheetName val="External Works"/>
      <sheetName val="Concrete Works"/>
      <sheetName val="Brickwork Repairs"/>
      <sheetName val="Sundry"/>
      <sheetName val="Windows"/>
      <sheetName val="Scaffolding"/>
      <sheetName val="PROVISIONAL SUMS"/>
      <sheetName val="VOIDS"/>
      <sheetName val="PILOT"/>
      <sheetName val="DESIGN"/>
      <sheetName val="Bathroom_&amp;_WC"/>
      <sheetName val="MECH_AND_ELECTRICAL_WORKS"/>
      <sheetName val="Landlord_Electricals"/>
      <sheetName val="Asbestos_Removal"/>
      <sheetName val="Communal_Floor_Finishes"/>
      <sheetName val="External_Works"/>
      <sheetName val="Concrete_Works"/>
      <sheetName val="Brickwork_Repairs"/>
      <sheetName val="PROVISIONAL_SUMS"/>
    </sheetNames>
    <sheetDataSet>
      <sheetData sheetId="0">
        <row r="4">
          <cell r="B4" t="str">
            <v>Block B : 10-27 Fenner Close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E61"/>
  <sheetViews>
    <sheetView windowProtection="1" tabSelected="1" view="pageBreakPreview" topLeftCell="A26" zoomScale="85" zoomScaleNormal="85" zoomScaleSheetLayoutView="85" zoomScalePageLayoutView="85" workbookViewId="0">
      <selection activeCell="D57" sqref="D57"/>
    </sheetView>
  </sheetViews>
  <sheetFormatPr defaultColWidth="8.75" defaultRowHeight="12.75"/>
  <cols>
    <col min="1" max="1" width="8.75" style="4"/>
    <col min="2" max="2" width="37.875" style="4" customWidth="1"/>
    <col min="3" max="3" width="3.5" style="4" customWidth="1"/>
    <col min="4" max="4" width="19" style="4" customWidth="1"/>
    <col min="5" max="16384" width="8.75" style="4"/>
  </cols>
  <sheetData>
    <row r="1" spans="1:5">
      <c r="A1" s="63"/>
      <c r="B1" s="63"/>
      <c r="C1" s="63"/>
      <c r="D1" s="63"/>
      <c r="E1" s="63"/>
    </row>
    <row r="2" spans="1:5">
      <c r="A2" s="63"/>
      <c r="B2" s="63"/>
      <c r="C2" s="63"/>
      <c r="D2" s="63"/>
      <c r="E2" s="63"/>
    </row>
    <row r="3" spans="1:5" ht="15">
      <c r="A3" s="63"/>
      <c r="B3" s="364" t="s">
        <v>254</v>
      </c>
      <c r="C3" s="63"/>
      <c r="D3" s="63"/>
      <c r="E3" s="63"/>
    </row>
    <row r="4" spans="1:5" ht="15">
      <c r="A4" s="63"/>
      <c r="B4" s="364"/>
      <c r="C4" s="63"/>
      <c r="D4" s="63"/>
      <c r="E4" s="63"/>
    </row>
    <row r="5" spans="1:5">
      <c r="A5" s="63"/>
      <c r="B5" s="426" t="s">
        <v>242</v>
      </c>
      <c r="C5" s="365"/>
      <c r="D5" s="366"/>
      <c r="E5" s="63"/>
    </row>
    <row r="6" spans="1:5">
      <c r="A6" s="63"/>
      <c r="B6" s="367"/>
      <c r="C6" s="368"/>
      <c r="D6" s="369"/>
      <c r="E6" s="63"/>
    </row>
    <row r="7" spans="1:5">
      <c r="A7" s="63"/>
      <c r="B7" s="370" t="s">
        <v>111</v>
      </c>
      <c r="C7" s="371"/>
      <c r="D7" s="372">
        <f>Access!$F$24</f>
        <v>92000</v>
      </c>
      <c r="E7" s="63"/>
    </row>
    <row r="8" spans="1:5">
      <c r="A8" s="63"/>
      <c r="B8" s="370" t="s">
        <v>28</v>
      </c>
      <c r="C8" s="371"/>
      <c r="D8" s="372">
        <f>'Roof Works'!$F$26</f>
        <v>96663</v>
      </c>
      <c r="E8" s="63"/>
    </row>
    <row r="9" spans="1:5">
      <c r="A9" s="63"/>
      <c r="B9" s="370" t="s">
        <v>124</v>
      </c>
      <c r="C9" s="371"/>
      <c r="D9" s="372">
        <f>'Rainwater Goods'!$F$21</f>
        <v>4704.75</v>
      </c>
      <c r="E9" s="63"/>
    </row>
    <row r="10" spans="1:5">
      <c r="A10" s="63"/>
      <c r="B10" s="370" t="s">
        <v>401</v>
      </c>
      <c r="C10" s="371"/>
      <c r="D10" s="372">
        <f>'Communal Walkways'!$F$24</f>
        <v>20445.5</v>
      </c>
      <c r="E10" s="63"/>
    </row>
    <row r="11" spans="1:5">
      <c r="A11" s="63"/>
      <c r="B11" s="370" t="s">
        <v>412</v>
      </c>
      <c r="C11" s="371"/>
      <c r="D11" s="372">
        <f>'Fabric Repairs'!$F$52</f>
        <v>34546.590000000011</v>
      </c>
      <c r="E11" s="63"/>
    </row>
    <row r="12" spans="1:5">
      <c r="A12" s="63"/>
      <c r="B12" s="370" t="s">
        <v>26</v>
      </c>
      <c r="C12" s="371"/>
      <c r="D12" s="372">
        <f>Windows!$F$13</f>
        <v>4200</v>
      </c>
      <c r="E12" s="63"/>
    </row>
    <row r="13" spans="1:5">
      <c r="A13" s="63"/>
      <c r="B13" s="370" t="s">
        <v>186</v>
      </c>
      <c r="C13" s="371"/>
      <c r="D13" s="372">
        <f>Doors!F37</f>
        <v>76133.988500000007</v>
      </c>
      <c r="E13" s="63"/>
    </row>
    <row r="14" spans="1:5">
      <c r="A14" s="63"/>
      <c r="B14" s="370" t="s">
        <v>23</v>
      </c>
      <c r="C14" s="371"/>
      <c r="D14" s="372">
        <f>Kitchens!F65</f>
        <v>80248.55</v>
      </c>
      <c r="E14" s="63"/>
    </row>
    <row r="15" spans="1:5">
      <c r="A15" s="63"/>
      <c r="B15" s="370" t="s">
        <v>24</v>
      </c>
      <c r="C15" s="371"/>
      <c r="D15" s="372">
        <f>'Bathroom &amp; WC'!$F$58</f>
        <v>65875</v>
      </c>
      <c r="E15" s="63"/>
    </row>
    <row r="16" spans="1:5">
      <c r="A16" s="63"/>
      <c r="B16" s="370" t="s">
        <v>136</v>
      </c>
      <c r="C16" s="371"/>
      <c r="D16" s="372">
        <f>Electrical!$F$37</f>
        <v>20100.150000000001</v>
      </c>
      <c r="E16" s="63"/>
    </row>
    <row r="17" spans="1:5">
      <c r="A17" s="63"/>
      <c r="B17" s="370" t="s">
        <v>27</v>
      </c>
      <c r="C17" s="371"/>
      <c r="D17" s="372">
        <f>Decorations!$F$37</f>
        <v>124335.02</v>
      </c>
      <c r="E17" s="63"/>
    </row>
    <row r="18" spans="1:5">
      <c r="A18" s="63"/>
      <c r="B18" s="370" t="s">
        <v>108</v>
      </c>
      <c r="C18" s="371"/>
      <c r="D18" s="372">
        <f>Provisional!E20</f>
        <v>62500</v>
      </c>
      <c r="E18" s="63"/>
    </row>
    <row r="19" spans="1:5">
      <c r="A19" s="63"/>
      <c r="B19" s="370" t="s">
        <v>455</v>
      </c>
      <c r="C19" s="371"/>
      <c r="D19" s="372">
        <f>'Vaughan TA - Decorations'!F16</f>
        <v>11085</v>
      </c>
      <c r="E19" s="63"/>
    </row>
    <row r="20" spans="1:5">
      <c r="A20" s="63"/>
      <c r="B20" s="373" t="s">
        <v>29</v>
      </c>
      <c r="C20" s="374"/>
      <c r="D20" s="375">
        <f>SUM(D7:D19)</f>
        <v>692837.54850000003</v>
      </c>
      <c r="E20" s="63"/>
    </row>
    <row r="21" spans="1:5">
      <c r="A21" s="63"/>
      <c r="B21" s="63"/>
      <c r="C21" s="63"/>
      <c r="D21" s="376"/>
      <c r="E21" s="63"/>
    </row>
    <row r="22" spans="1:5">
      <c r="A22" s="63"/>
      <c r="B22" s="428" t="s">
        <v>255</v>
      </c>
      <c r="C22" s="63"/>
      <c r="D22" s="376"/>
      <c r="E22" s="63"/>
    </row>
    <row r="23" spans="1:5">
      <c r="B23" s="377"/>
      <c r="D23" s="378"/>
    </row>
    <row r="24" spans="1:5">
      <c r="B24" s="426" t="str">
        <f>B22</f>
        <v>Nelson Square - 157 – 209 Applegarth House</v>
      </c>
      <c r="C24" s="365"/>
      <c r="D24" s="366"/>
    </row>
    <row r="25" spans="1:5">
      <c r="B25" s="367"/>
      <c r="C25" s="368"/>
      <c r="D25" s="369"/>
    </row>
    <row r="26" spans="1:5">
      <c r="B26" s="370" t="s">
        <v>111</v>
      </c>
      <c r="C26" s="371"/>
      <c r="D26" s="372">
        <f>'Access (2)'!$E$24</f>
        <v>90083</v>
      </c>
    </row>
    <row r="27" spans="1:5">
      <c r="B27" s="370" t="s">
        <v>28</v>
      </c>
      <c r="C27" s="371"/>
      <c r="D27" s="372">
        <f>'Roof Works (2)'!$F$16</f>
        <v>87633</v>
      </c>
    </row>
    <row r="28" spans="1:5">
      <c r="B28" s="370" t="s">
        <v>124</v>
      </c>
      <c r="C28" s="371"/>
      <c r="D28" s="372">
        <f>'Rainwater Goods (2)'!$F$21</f>
        <v>4704.75</v>
      </c>
    </row>
    <row r="29" spans="1:5">
      <c r="B29" s="370" t="s">
        <v>412</v>
      </c>
      <c r="C29" s="371"/>
      <c r="D29" s="372">
        <f>'Fabric Repairs (2)'!$F$55</f>
        <v>33137.990000000005</v>
      </c>
    </row>
    <row r="30" spans="1:5">
      <c r="B30" s="370" t="str">
        <f>B10</f>
        <v>COMMUNAL WALKWAYS</v>
      </c>
      <c r="C30" s="371"/>
      <c r="D30" s="372">
        <f>'Communal Walkways (2)'!$F$24</f>
        <v>20445.5</v>
      </c>
    </row>
    <row r="31" spans="1:5">
      <c r="B31" s="370" t="s">
        <v>186</v>
      </c>
      <c r="C31" s="371"/>
      <c r="D31" s="372">
        <f>'Doors (2)'!$E$32</f>
        <v>87138.859499999991</v>
      </c>
    </row>
    <row r="32" spans="1:5">
      <c r="B32" s="370" t="s">
        <v>23</v>
      </c>
      <c r="C32" s="371"/>
      <c r="D32" s="372">
        <f>'Kitchens (2)'!$F$65</f>
        <v>120653.05</v>
      </c>
    </row>
    <row r="33" spans="2:4">
      <c r="B33" s="370" t="s">
        <v>24</v>
      </c>
      <c r="C33" s="371"/>
      <c r="D33" s="372">
        <f>'Bathroom &amp; WC (2)'!$F$63</f>
        <v>76415</v>
      </c>
    </row>
    <row r="34" spans="2:4">
      <c r="B34" s="370" t="s">
        <v>136</v>
      </c>
      <c r="C34" s="371"/>
      <c r="D34" s="372">
        <f>'Electrical (2)'!$F$34</f>
        <v>50731.8</v>
      </c>
    </row>
    <row r="35" spans="2:4">
      <c r="B35" s="370" t="s">
        <v>5</v>
      </c>
      <c r="C35" s="371"/>
      <c r="D35" s="372">
        <f>'Decorations (2)'!$F$39</f>
        <v>124335.02</v>
      </c>
    </row>
    <row r="36" spans="2:4">
      <c r="B36" s="370" t="s">
        <v>108</v>
      </c>
      <c r="C36" s="371"/>
      <c r="D36" s="372">
        <f>'Provisional (2)'!$E$20</f>
        <v>62500</v>
      </c>
    </row>
    <row r="37" spans="2:4">
      <c r="B37" s="370" t="s">
        <v>456</v>
      </c>
      <c r="C37" s="371"/>
      <c r="D37" s="372">
        <f>'Applegarth TA - Decorations'!F16</f>
        <v>11085</v>
      </c>
    </row>
    <row r="38" spans="2:4">
      <c r="B38" s="373" t="s">
        <v>29</v>
      </c>
      <c r="C38" s="374"/>
      <c r="D38" s="375">
        <f>SUM(D26:D37)</f>
        <v>768862.96950000001</v>
      </c>
    </row>
    <row r="40" spans="2:4">
      <c r="B40" s="377" t="s">
        <v>256</v>
      </c>
    </row>
    <row r="42" spans="2:4">
      <c r="B42" s="426" t="str">
        <f>B40</f>
        <v>Nelson Squaren- 222 – 269 Helen Gladstone House</v>
      </c>
      <c r="C42" s="365"/>
      <c r="D42" s="366"/>
    </row>
    <row r="43" spans="2:4">
      <c r="B43" s="367"/>
      <c r="C43" s="368"/>
      <c r="D43" s="369"/>
    </row>
    <row r="44" spans="2:4">
      <c r="B44" s="370" t="s">
        <v>111</v>
      </c>
      <c r="C44" s="371"/>
      <c r="D44" s="372">
        <f>'Access (3)'!$F$24</f>
        <v>63059</v>
      </c>
    </row>
    <row r="45" spans="2:4">
      <c r="B45" s="370" t="s">
        <v>28</v>
      </c>
      <c r="C45" s="371"/>
      <c r="D45" s="372">
        <f>'Roof Works (3)'!$F$16</f>
        <v>2000</v>
      </c>
    </row>
    <row r="46" spans="2:4">
      <c r="B46" s="370" t="s">
        <v>124</v>
      </c>
      <c r="C46" s="371"/>
      <c r="D46" s="372">
        <f>'Rainwater Goods (3)'!$F$22</f>
        <v>7000</v>
      </c>
    </row>
    <row r="47" spans="2:4">
      <c r="B47" s="370" t="s">
        <v>186</v>
      </c>
      <c r="C47" s="371"/>
      <c r="D47" s="372">
        <f>'Doors (3)'!E31</f>
        <v>3550</v>
      </c>
    </row>
    <row r="48" spans="2:4">
      <c r="B48" s="370" t="s">
        <v>23</v>
      </c>
      <c r="C48" s="371"/>
      <c r="D48" s="372">
        <f>'Kitchens (3)'!$F$65</f>
        <v>83209</v>
      </c>
    </row>
    <row r="49" spans="2:4">
      <c r="B49" s="370" t="s">
        <v>24</v>
      </c>
      <c r="C49" s="371"/>
      <c r="D49" s="372">
        <f>'Bathroom &amp; WC (3)'!$F$64</f>
        <v>31620</v>
      </c>
    </row>
    <row r="50" spans="2:4">
      <c r="B50" s="370" t="s">
        <v>360</v>
      </c>
      <c r="C50" s="371"/>
      <c r="D50" s="372">
        <f>'Electrical (3)'!$F$33</f>
        <v>46340.700000000004</v>
      </c>
    </row>
    <row r="51" spans="2:4">
      <c r="B51" s="370" t="s">
        <v>5</v>
      </c>
      <c r="C51" s="371"/>
      <c r="D51" s="372">
        <f>'Decorations (3)'!$F$42</f>
        <v>67639.950000000012</v>
      </c>
    </row>
    <row r="52" spans="2:4">
      <c r="B52" s="370" t="s">
        <v>361</v>
      </c>
      <c r="C52" s="371"/>
      <c r="D52" s="372">
        <f>'FRA WORKS (3)'!$E$40</f>
        <v>15778.5</v>
      </c>
    </row>
    <row r="53" spans="2:4">
      <c r="B53" s="370" t="s">
        <v>108</v>
      </c>
      <c r="C53" s="371"/>
      <c r="D53" s="372">
        <f>'Provisional (3)'!$E$19</f>
        <v>41500</v>
      </c>
    </row>
    <row r="54" spans="2:4">
      <c r="B54" s="370" t="s">
        <v>457</v>
      </c>
      <c r="C54" s="371"/>
      <c r="D54" s="372">
        <f>'Helen Gladston TA - Decorations'!F16</f>
        <v>6435</v>
      </c>
    </row>
    <row r="55" spans="2:4">
      <c r="B55" s="373" t="s">
        <v>29</v>
      </c>
      <c r="C55" s="374"/>
      <c r="D55" s="375">
        <f>SUM(D44:D54)</f>
        <v>368132.15</v>
      </c>
    </row>
    <row r="57" spans="2:4">
      <c r="B57" s="377" t="s">
        <v>461</v>
      </c>
      <c r="C57" s="377"/>
      <c r="D57" s="771">
        <f>D55+D38+D20</f>
        <v>1829832.6680000001</v>
      </c>
    </row>
    <row r="59" spans="2:4">
      <c r="B59" s="768" t="s">
        <v>460</v>
      </c>
      <c r="D59" s="65">
        <v>159500</v>
      </c>
    </row>
    <row r="61" spans="2:4">
      <c r="B61" s="769" t="s">
        <v>462</v>
      </c>
      <c r="C61" s="769"/>
      <c r="D61" s="770">
        <f>D59+D57</f>
        <v>1989332.6680000001</v>
      </c>
    </row>
  </sheetData>
  <sheetProtection selectLockedCells="1"/>
  <phoneticPr fontId="27" type="noConversion"/>
  <pageMargins left="0.59055118110236227" right="0.39370078740157483" top="0.39370078740157483" bottom="0.59055118110236227" header="0.31496062992125984" footer="0.31496062992125984"/>
  <pageSetup paperSize="9" scale="64" orientation="landscape" r:id="rId1"/>
  <headerFooter scaleWithDoc="0">
    <oddFooter>&amp;C&amp;K03-013Page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00B050"/>
    <pageSetUpPr fitToPage="1"/>
  </sheetPr>
  <dimension ref="A1:H68"/>
  <sheetViews>
    <sheetView windowProtection="1" view="pageBreakPreview" topLeftCell="A46" zoomScale="80" zoomScaleNormal="100" zoomScaleSheetLayoutView="80" zoomScalePageLayoutView="85" workbookViewId="0">
      <selection activeCell="D61" sqref="D61"/>
    </sheetView>
  </sheetViews>
  <sheetFormatPr defaultColWidth="8.75" defaultRowHeight="12.75"/>
  <cols>
    <col min="1" max="1" width="84.625" style="45" customWidth="1"/>
    <col min="2" max="2" width="14.5" style="45" customWidth="1"/>
    <col min="3" max="4" width="11.625" style="30" customWidth="1"/>
    <col min="5" max="6" width="11.875" style="31" bestFit="1" customWidth="1"/>
    <col min="7" max="7" width="8.75" style="30"/>
    <col min="8" max="8" width="9.5" style="30" bestFit="1" customWidth="1"/>
    <col min="9" max="16384" width="8.75" style="30"/>
  </cols>
  <sheetData>
    <row r="1" spans="1:6" ht="15.75">
      <c r="A1" s="321" t="str">
        <f>SUMMARY!B3</f>
        <v>Nelson Square - 1-51 Vaughan House</v>
      </c>
      <c r="B1" s="321"/>
      <c r="C1" s="285"/>
      <c r="D1" s="285"/>
    </row>
    <row r="2" spans="1:6" ht="15.75">
      <c r="A2" s="99" t="s">
        <v>172</v>
      </c>
      <c r="B2" s="99"/>
      <c r="C2" s="285"/>
      <c r="D2" s="285"/>
    </row>
    <row r="3" spans="1:6" ht="15.75">
      <c r="A3" s="139"/>
      <c r="B3" s="139"/>
      <c r="C3" s="285"/>
      <c r="D3" s="285"/>
      <c r="E3" s="801"/>
      <c r="F3" s="802"/>
    </row>
    <row r="4" spans="1:6" ht="33.75" customHeight="1">
      <c r="A4" s="785" t="s">
        <v>6</v>
      </c>
      <c r="B4" s="779" t="s">
        <v>263</v>
      </c>
      <c r="C4" s="779" t="s">
        <v>73</v>
      </c>
      <c r="D4" s="779" t="s">
        <v>69</v>
      </c>
      <c r="E4" s="803" t="s">
        <v>70</v>
      </c>
      <c r="F4" s="805" t="s">
        <v>71</v>
      </c>
    </row>
    <row r="5" spans="1:6" ht="24.75" customHeight="1">
      <c r="A5" s="786"/>
      <c r="B5" s="779"/>
      <c r="C5" s="779"/>
      <c r="D5" s="779"/>
      <c r="E5" s="804"/>
      <c r="F5" s="806"/>
    </row>
    <row r="6" spans="1:6" ht="44.25" customHeight="1">
      <c r="A6" s="100" t="s">
        <v>240</v>
      </c>
      <c r="B6" s="100"/>
      <c r="C6" s="128"/>
      <c r="D6" s="128"/>
      <c r="E6" s="140"/>
      <c r="F6" s="140"/>
    </row>
    <row r="7" spans="1:6" ht="15.75" customHeight="1">
      <c r="A7" s="141" t="s">
        <v>14</v>
      </c>
      <c r="B7" s="141"/>
      <c r="C7" s="93"/>
      <c r="D7" s="93"/>
      <c r="E7" s="91"/>
      <c r="F7" s="91"/>
    </row>
    <row r="8" spans="1:6">
      <c r="A8" s="142"/>
      <c r="B8" s="142"/>
      <c r="C8" s="322"/>
      <c r="D8" s="322"/>
      <c r="E8" s="323"/>
      <c r="F8" s="143"/>
    </row>
    <row r="9" spans="1:6" ht="60.75" customHeight="1">
      <c r="A9" s="324" t="s">
        <v>227</v>
      </c>
      <c r="B9" s="319" t="s">
        <v>318</v>
      </c>
      <c r="C9" s="319">
        <v>31</v>
      </c>
      <c r="D9" s="318" t="s">
        <v>76</v>
      </c>
      <c r="E9" s="760" t="s">
        <v>452</v>
      </c>
      <c r="F9" s="760" t="s">
        <v>452</v>
      </c>
    </row>
    <row r="10" spans="1:6">
      <c r="A10" s="39"/>
      <c r="B10" s="543"/>
      <c r="C10" s="325"/>
      <c r="D10" s="325"/>
      <c r="E10" s="144"/>
      <c r="F10" s="144"/>
    </row>
    <row r="11" spans="1:6" ht="16.5" customHeight="1">
      <c r="A11" s="145" t="s">
        <v>74</v>
      </c>
      <c r="B11" s="544"/>
      <c r="C11" s="325"/>
      <c r="D11" s="325"/>
      <c r="E11" s="144"/>
      <c r="F11" s="144"/>
    </row>
    <row r="12" spans="1:6">
      <c r="A12" s="326"/>
      <c r="B12" s="533"/>
      <c r="C12" s="325"/>
      <c r="D12" s="325"/>
      <c r="E12" s="327"/>
      <c r="F12" s="41"/>
    </row>
    <row r="13" spans="1:6" ht="30" customHeight="1">
      <c r="A13" s="150" t="s">
        <v>16</v>
      </c>
      <c r="B13" s="545"/>
      <c r="C13" s="325"/>
      <c r="D13" s="325"/>
      <c r="E13" s="327"/>
      <c r="F13" s="41"/>
    </row>
    <row r="14" spans="1:6" ht="16.5" customHeight="1">
      <c r="A14" s="150" t="s">
        <v>17</v>
      </c>
      <c r="B14" s="545"/>
      <c r="C14" s="325"/>
      <c r="D14" s="325"/>
      <c r="E14" s="327"/>
      <c r="F14" s="41"/>
    </row>
    <row r="15" spans="1:6" ht="20.25" customHeight="1">
      <c r="A15" s="382" t="s">
        <v>231</v>
      </c>
      <c r="B15" s="382"/>
      <c r="C15" s="271"/>
      <c r="D15" s="271"/>
      <c r="E15" s="327"/>
      <c r="F15" s="41"/>
    </row>
    <row r="16" spans="1:6" ht="23.25" customHeight="1">
      <c r="A16" s="150" t="s">
        <v>18</v>
      </c>
      <c r="B16" s="150"/>
      <c r="C16" s="300"/>
      <c r="D16" s="300"/>
      <c r="E16" s="327"/>
      <c r="F16" s="41"/>
    </row>
    <row r="17" spans="1:6" ht="32.25" customHeight="1">
      <c r="A17" s="145" t="s">
        <v>232</v>
      </c>
      <c r="B17" s="145"/>
      <c r="C17" s="300"/>
      <c r="D17" s="300"/>
      <c r="E17" s="327"/>
      <c r="F17" s="41"/>
    </row>
    <row r="18" spans="1:6" ht="48.75" customHeight="1">
      <c r="A18" s="145" t="s">
        <v>19</v>
      </c>
      <c r="B18" s="145"/>
      <c r="C18" s="300"/>
      <c r="D18" s="300"/>
      <c r="E18" s="327"/>
      <c r="F18" s="41"/>
    </row>
    <row r="19" spans="1:6" ht="44.25" customHeight="1">
      <c r="A19" s="145" t="s">
        <v>20</v>
      </c>
      <c r="B19" s="145"/>
      <c r="C19" s="300"/>
      <c r="D19" s="300"/>
      <c r="E19" s="327"/>
      <c r="F19" s="41"/>
    </row>
    <row r="20" spans="1:6" s="330" customFormat="1" ht="31.5" customHeight="1">
      <c r="A20" s="148" t="s">
        <v>21</v>
      </c>
      <c r="B20" s="148"/>
      <c r="C20" s="300"/>
      <c r="D20" s="300"/>
      <c r="E20" s="328"/>
      <c r="F20" s="329"/>
    </row>
    <row r="21" spans="1:6" s="330" customFormat="1" ht="21" customHeight="1">
      <c r="A21" s="150" t="s">
        <v>40</v>
      </c>
      <c r="B21" s="150"/>
      <c r="C21" s="300"/>
      <c r="D21" s="300"/>
      <c r="E21" s="328"/>
      <c r="F21" s="329"/>
    </row>
    <row r="22" spans="1:6" s="330" customFormat="1" ht="25.5" customHeight="1">
      <c r="A22" s="150" t="s">
        <v>41</v>
      </c>
      <c r="B22" s="150"/>
      <c r="C22" s="300"/>
      <c r="D22" s="300"/>
      <c r="E22" s="328"/>
      <c r="F22" s="329"/>
    </row>
    <row r="23" spans="1:6" s="330" customFormat="1">
      <c r="A23" s="149"/>
      <c r="B23" s="149"/>
      <c r="C23" s="300"/>
      <c r="D23" s="300"/>
      <c r="E23" s="328"/>
      <c r="F23" s="329"/>
    </row>
    <row r="24" spans="1:6" s="330" customFormat="1" ht="18.75" customHeight="1">
      <c r="A24" s="145" t="s">
        <v>42</v>
      </c>
      <c r="B24" s="145"/>
      <c r="C24" s="300"/>
      <c r="D24" s="300"/>
      <c r="E24" s="328"/>
      <c r="F24" s="329"/>
    </row>
    <row r="25" spans="1:6" s="330" customFormat="1" ht="19.5" customHeight="1">
      <c r="A25" s="145" t="s">
        <v>43</v>
      </c>
      <c r="B25" s="145"/>
      <c r="C25" s="300"/>
      <c r="D25" s="300"/>
      <c r="E25" s="328"/>
      <c r="F25" s="329"/>
    </row>
    <row r="26" spans="1:6" s="330" customFormat="1" ht="25.5">
      <c r="A26" s="150" t="s">
        <v>217</v>
      </c>
      <c r="B26" s="150"/>
      <c r="C26" s="300"/>
      <c r="D26" s="300"/>
      <c r="E26" s="328"/>
      <c r="F26" s="329"/>
    </row>
    <row r="27" spans="1:6" s="330" customFormat="1" ht="31.5" customHeight="1">
      <c r="A27" s="145" t="s">
        <v>75</v>
      </c>
      <c r="B27" s="145"/>
      <c r="C27" s="300"/>
      <c r="D27" s="300"/>
      <c r="E27" s="328"/>
      <c r="F27" s="329"/>
    </row>
    <row r="28" spans="1:6" s="330" customFormat="1" ht="49.5" customHeight="1">
      <c r="A28" s="382" t="s">
        <v>233</v>
      </c>
      <c r="B28" s="382"/>
      <c r="C28" s="93"/>
      <c r="D28" s="93"/>
      <c r="E28" s="328"/>
      <c r="F28" s="329"/>
    </row>
    <row r="29" spans="1:6" s="330" customFormat="1" ht="31.5" customHeight="1">
      <c r="A29" s="150" t="s">
        <v>218</v>
      </c>
      <c r="B29" s="150"/>
      <c r="C29" s="300"/>
      <c r="D29" s="300"/>
      <c r="E29" s="328"/>
      <c r="F29" s="329"/>
    </row>
    <row r="30" spans="1:6" s="330" customFormat="1" ht="35.25" customHeight="1">
      <c r="A30" s="150" t="s">
        <v>219</v>
      </c>
      <c r="B30" s="150"/>
      <c r="C30" s="300"/>
      <c r="D30" s="300"/>
      <c r="E30" s="328"/>
      <c r="F30" s="329"/>
    </row>
    <row r="31" spans="1:6" s="330" customFormat="1" ht="30" customHeight="1">
      <c r="A31" s="150" t="s">
        <v>44</v>
      </c>
      <c r="B31" s="150"/>
      <c r="C31" s="300"/>
      <c r="D31" s="300"/>
      <c r="E31" s="328"/>
      <c r="F31" s="329"/>
    </row>
    <row r="32" spans="1:6" s="330" customFormat="1" ht="22.5" customHeight="1">
      <c r="A32" s="150" t="s">
        <v>45</v>
      </c>
      <c r="B32" s="150"/>
      <c r="C32" s="300"/>
      <c r="D32" s="300"/>
      <c r="E32" s="328"/>
      <c r="F32" s="329"/>
    </row>
    <row r="33" spans="1:6" s="330" customFormat="1" ht="22.5" customHeight="1">
      <c r="A33" s="150" t="s">
        <v>46</v>
      </c>
      <c r="B33" s="150"/>
      <c r="C33" s="300"/>
      <c r="D33" s="300"/>
      <c r="E33" s="328"/>
      <c r="F33" s="329"/>
    </row>
    <row r="34" spans="1:6" s="330" customFormat="1" ht="22.5" customHeight="1">
      <c r="A34" s="150" t="s">
        <v>47</v>
      </c>
      <c r="B34" s="150"/>
      <c r="C34" s="300"/>
      <c r="D34" s="300"/>
      <c r="E34" s="328"/>
      <c r="F34" s="329"/>
    </row>
    <row r="35" spans="1:6" s="330" customFormat="1" ht="22.5" customHeight="1">
      <c r="A35" s="150" t="s">
        <v>48</v>
      </c>
      <c r="B35" s="150"/>
      <c r="C35" s="300"/>
      <c r="D35" s="300"/>
      <c r="E35" s="328"/>
      <c r="F35" s="329"/>
    </row>
    <row r="36" spans="1:6" s="330" customFormat="1" ht="16.5" customHeight="1">
      <c r="A36" s="150" t="s">
        <v>49</v>
      </c>
      <c r="B36" s="150"/>
      <c r="C36" s="300"/>
      <c r="D36" s="300"/>
      <c r="E36" s="328"/>
      <c r="F36" s="329"/>
    </row>
    <row r="37" spans="1:6" s="330" customFormat="1" ht="16.5" customHeight="1">
      <c r="A37" s="145" t="s">
        <v>50</v>
      </c>
      <c r="B37" s="145"/>
      <c r="C37" s="300"/>
      <c r="D37" s="300"/>
      <c r="E37" s="328"/>
      <c r="F37" s="329"/>
    </row>
    <row r="38" spans="1:6" s="330" customFormat="1" ht="16.5" customHeight="1">
      <c r="A38" s="150" t="s">
        <v>51</v>
      </c>
      <c r="B38" s="150"/>
      <c r="C38" s="300"/>
      <c r="D38" s="300"/>
      <c r="E38" s="328"/>
      <c r="F38" s="329"/>
    </row>
    <row r="39" spans="1:6" s="330" customFormat="1" ht="16.5" customHeight="1">
      <c r="A39" s="150" t="s">
        <v>52</v>
      </c>
      <c r="B39" s="150"/>
      <c r="C39" s="300"/>
      <c r="D39" s="300"/>
      <c r="E39" s="328"/>
      <c r="F39" s="329"/>
    </row>
    <row r="40" spans="1:6" s="330" customFormat="1" ht="29.25" customHeight="1">
      <c r="A40" s="145" t="s">
        <v>53</v>
      </c>
      <c r="B40" s="145"/>
      <c r="C40" s="93"/>
      <c r="D40" s="93"/>
      <c r="E40" s="328"/>
      <c r="F40" s="329"/>
    </row>
    <row r="41" spans="1:6" s="330" customFormat="1" ht="28.5" customHeight="1">
      <c r="A41" s="145" t="s">
        <v>54</v>
      </c>
      <c r="B41" s="145"/>
      <c r="C41" s="93"/>
      <c r="D41" s="93"/>
      <c r="E41" s="328"/>
      <c r="F41" s="329"/>
    </row>
    <row r="42" spans="1:6" s="330" customFormat="1" ht="16.5" customHeight="1">
      <c r="A42" s="148" t="s">
        <v>55</v>
      </c>
      <c r="B42" s="148"/>
      <c r="C42" s="300"/>
      <c r="D42" s="300"/>
      <c r="E42" s="328"/>
      <c r="F42" s="329"/>
    </row>
    <row r="43" spans="1:6" s="330" customFormat="1" ht="16.5" customHeight="1">
      <c r="A43" s="112" t="s">
        <v>56</v>
      </c>
      <c r="B43" s="112"/>
      <c r="C43" s="300"/>
      <c r="D43" s="300"/>
      <c r="E43" s="328"/>
      <c r="F43" s="329"/>
    </row>
    <row r="44" spans="1:6" s="330" customFormat="1" ht="16.5" customHeight="1">
      <c r="A44" s="112" t="s">
        <v>57</v>
      </c>
      <c r="B44" s="112"/>
      <c r="C44" s="300"/>
      <c r="D44" s="300"/>
      <c r="E44" s="328"/>
      <c r="F44" s="329"/>
    </row>
    <row r="45" spans="1:6" s="330" customFormat="1" ht="16.5" customHeight="1">
      <c r="A45" s="145" t="s">
        <v>58</v>
      </c>
      <c r="B45" s="145"/>
      <c r="C45" s="300"/>
      <c r="D45" s="300"/>
      <c r="E45" s="328"/>
      <c r="F45" s="329"/>
    </row>
    <row r="46" spans="1:6" s="330" customFormat="1" ht="16.5" customHeight="1">
      <c r="A46" s="150" t="s">
        <v>59</v>
      </c>
      <c r="B46" s="150"/>
      <c r="C46" s="300"/>
      <c r="D46" s="300"/>
      <c r="E46" s="328"/>
      <c r="F46" s="329"/>
    </row>
    <row r="47" spans="1:6" s="330" customFormat="1" ht="16.5" customHeight="1">
      <c r="A47" s="145" t="s">
        <v>60</v>
      </c>
      <c r="B47" s="145"/>
      <c r="C47" s="300"/>
      <c r="D47" s="300"/>
      <c r="E47" s="328"/>
      <c r="F47" s="329"/>
    </row>
    <row r="48" spans="1:6" ht="31.5" customHeight="1">
      <c r="A48" s="112" t="s">
        <v>61</v>
      </c>
      <c r="B48" s="112"/>
      <c r="C48" s="300"/>
      <c r="D48" s="300"/>
      <c r="E48" s="327"/>
      <c r="F48" s="41"/>
    </row>
    <row r="49" spans="1:8" ht="18.75" customHeight="1">
      <c r="A49" s="112" t="s">
        <v>62</v>
      </c>
      <c r="B49" s="112"/>
      <c r="C49" s="300"/>
      <c r="D49" s="300"/>
      <c r="E49" s="327"/>
      <c r="F49" s="41"/>
    </row>
    <row r="50" spans="1:8" ht="20.25" customHeight="1">
      <c r="A50" s="112" t="s">
        <v>63</v>
      </c>
      <c r="B50" s="112"/>
      <c r="C50" s="93"/>
      <c r="D50" s="93"/>
      <c r="E50" s="327"/>
      <c r="F50" s="41"/>
    </row>
    <row r="51" spans="1:8" ht="21" customHeight="1">
      <c r="A51" s="150" t="s">
        <v>64</v>
      </c>
      <c r="B51" s="150"/>
      <c r="C51" s="300"/>
      <c r="D51" s="300"/>
      <c r="E51" s="327"/>
      <c r="F51" s="41"/>
    </row>
    <row r="52" spans="1:8" ht="21" customHeight="1">
      <c r="A52" s="150" t="s">
        <v>65</v>
      </c>
      <c r="B52" s="150"/>
      <c r="C52" s="300"/>
      <c r="D52" s="300"/>
      <c r="E52" s="327"/>
      <c r="F52" s="41"/>
    </row>
    <row r="53" spans="1:8" ht="31.5" customHeight="1">
      <c r="A53" s="145" t="s">
        <v>66</v>
      </c>
      <c r="B53" s="145"/>
      <c r="C53" s="300"/>
      <c r="D53" s="300"/>
      <c r="E53" s="327"/>
      <c r="F53" s="41"/>
    </row>
    <row r="54" spans="1:8" ht="6.75" customHeight="1">
      <c r="A54" s="145"/>
      <c r="B54" s="145"/>
      <c r="C54" s="300"/>
      <c r="D54" s="300"/>
      <c r="E54" s="327"/>
      <c r="F54" s="327"/>
    </row>
    <row r="55" spans="1:8" s="476" customFormat="1">
      <c r="A55" s="547" t="s">
        <v>77</v>
      </c>
      <c r="B55" s="548"/>
      <c r="C55" s="548"/>
      <c r="D55" s="549"/>
      <c r="E55" s="531"/>
      <c r="F55" s="550"/>
    </row>
    <row r="56" spans="1:8" s="508" customFormat="1">
      <c r="A56" s="551" t="s">
        <v>319</v>
      </c>
      <c r="B56" s="514" t="s">
        <v>320</v>
      </c>
      <c r="C56" s="513">
        <v>3</v>
      </c>
      <c r="D56" s="513" t="s">
        <v>2</v>
      </c>
      <c r="E56" s="609">
        <v>3600</v>
      </c>
      <c r="F56" s="610">
        <f>C56*E56</f>
        <v>10800</v>
      </c>
      <c r="H56" s="611"/>
    </row>
    <row r="57" spans="1:8" s="508" customFormat="1">
      <c r="A57" s="551" t="s">
        <v>364</v>
      </c>
      <c r="B57" s="514" t="s">
        <v>366</v>
      </c>
      <c r="C57" s="513">
        <v>8</v>
      </c>
      <c r="D57" s="513" t="s">
        <v>2</v>
      </c>
      <c r="E57" s="609">
        <v>3600</v>
      </c>
      <c r="F57" s="610">
        <f>C57*E57</f>
        <v>28800</v>
      </c>
    </row>
    <row r="58" spans="1:8" s="508" customFormat="1">
      <c r="A58" s="551" t="s">
        <v>363</v>
      </c>
      <c r="B58" s="514" t="s">
        <v>367</v>
      </c>
      <c r="C58" s="513">
        <v>8</v>
      </c>
      <c r="D58" s="513" t="s">
        <v>2</v>
      </c>
      <c r="E58" s="609">
        <v>3750</v>
      </c>
      <c r="F58" s="610">
        <f>C58*E58</f>
        <v>30000</v>
      </c>
    </row>
    <row r="59" spans="1:8" s="476" customFormat="1">
      <c r="A59" s="558"/>
      <c r="B59" s="486"/>
      <c r="C59" s="513"/>
      <c r="D59" s="513"/>
      <c r="E59" s="553"/>
      <c r="F59" s="554"/>
    </row>
    <row r="60" spans="1:8" s="476" customFormat="1">
      <c r="A60" s="556" t="s">
        <v>13</v>
      </c>
      <c r="B60" s="486"/>
      <c r="C60" s="514"/>
      <c r="D60" s="486"/>
      <c r="E60" s="553"/>
      <c r="F60" s="553"/>
    </row>
    <row r="61" spans="1:8" s="476" customFormat="1" ht="36" customHeight="1">
      <c r="A61" s="557" t="s">
        <v>323</v>
      </c>
      <c r="B61" s="612" t="s">
        <v>324</v>
      </c>
      <c r="C61" s="613">
        <v>19</v>
      </c>
      <c r="D61" s="614" t="s">
        <v>2</v>
      </c>
      <c r="E61" s="553">
        <v>240.45000000000002</v>
      </c>
      <c r="F61" s="554">
        <f>C61*E61</f>
        <v>4568.55</v>
      </c>
    </row>
    <row r="62" spans="1:8" s="476" customFormat="1" ht="30.75" customHeight="1">
      <c r="A62" s="551" t="s">
        <v>325</v>
      </c>
      <c r="B62" s="612" t="s">
        <v>326</v>
      </c>
      <c r="C62" s="612">
        <v>19</v>
      </c>
      <c r="D62" s="614" t="s">
        <v>2</v>
      </c>
      <c r="E62" s="553">
        <v>320</v>
      </c>
      <c r="F62" s="554">
        <f>C62*E62</f>
        <v>6080</v>
      </c>
    </row>
    <row r="63" spans="1:8" ht="10.5" customHeight="1">
      <c r="A63" s="264"/>
      <c r="B63" s="546"/>
      <c r="C63" s="332"/>
      <c r="D63" s="296"/>
      <c r="E63" s="320"/>
      <c r="F63" s="320"/>
    </row>
    <row r="64" spans="1:8">
      <c r="A64" s="112"/>
      <c r="B64" s="408"/>
      <c r="C64" s="333"/>
      <c r="D64" s="300"/>
      <c r="E64" s="327"/>
      <c r="F64" s="327"/>
    </row>
    <row r="65" spans="1:6" ht="20.25" customHeight="1" thickBot="1">
      <c r="A65" s="44"/>
      <c r="B65" s="44"/>
      <c r="C65" s="25"/>
      <c r="D65" s="783" t="s">
        <v>131</v>
      </c>
      <c r="E65" s="784"/>
      <c r="F65" s="404">
        <f>SUM(F7:F64)</f>
        <v>80248.55</v>
      </c>
    </row>
    <row r="66" spans="1:6" ht="13.5" thickTop="1">
      <c r="C66" s="304"/>
      <c r="D66" s="304"/>
    </row>
    <row r="67" spans="1:6">
      <c r="C67" s="304"/>
      <c r="D67" s="304"/>
    </row>
    <row r="68" spans="1:6">
      <c r="C68" s="304"/>
      <c r="D68" s="304"/>
    </row>
  </sheetData>
  <sheetProtection selectLockedCells="1"/>
  <protectedRanges>
    <protectedRange sqref="E12:E53" name="Range1_18_3"/>
    <protectedRange sqref="E63" name="Range1_18_1"/>
    <protectedRange sqref="E9:F9" name="Range1_18_8"/>
    <protectedRange sqref="E62 E56:E59" name="Range1_18_1_1"/>
    <protectedRange sqref="E61" name="Range1_18_2"/>
  </protectedRanges>
  <mergeCells count="8">
    <mergeCell ref="D65:E65"/>
    <mergeCell ref="E3:F3"/>
    <mergeCell ref="A4:A5"/>
    <mergeCell ref="C4:C5"/>
    <mergeCell ref="D4:D5"/>
    <mergeCell ref="E4:E5"/>
    <mergeCell ref="F4:F5"/>
    <mergeCell ref="B4:B5"/>
  </mergeCells>
  <pageMargins left="0.59055118110236227" right="0.39370078740157483" top="0.39370078740157483" bottom="0.59055118110236227" header="0.31496062992125984" footer="0.31496062992125984"/>
  <pageSetup paperSize="9" scale="82" fitToHeight="0" orientation="landscape" r:id="rId1"/>
  <headerFooter scaleWithDoc="0">
    <oddFooter>&amp;C&amp;K03-013Page &amp;P of &amp;N</oddFooter>
  </headerFooter>
  <rowBreaks count="3" manualBreakCount="3">
    <brk id="21" max="4" man="1"/>
    <brk id="35" max="4" man="1"/>
    <brk id="48" max="5"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00B050"/>
    <pageSetUpPr fitToPage="1"/>
  </sheetPr>
  <dimension ref="A1:H62"/>
  <sheetViews>
    <sheetView windowProtection="1" view="pageBreakPreview" topLeftCell="A34" zoomScale="80" zoomScaleNormal="100" zoomScaleSheetLayoutView="80" zoomScalePageLayoutView="70" workbookViewId="0">
      <selection activeCell="F58" sqref="F58"/>
    </sheetView>
  </sheetViews>
  <sheetFormatPr defaultColWidth="8.75" defaultRowHeight="12.75"/>
  <cols>
    <col min="1" max="1" width="78.25" style="30" customWidth="1"/>
    <col min="2" max="2" width="16.625" style="30" customWidth="1"/>
    <col min="3" max="3" width="8.75" style="2"/>
    <col min="4" max="4" width="10.875" style="30" customWidth="1"/>
    <col min="5" max="6" width="11.875" style="31" bestFit="1" customWidth="1"/>
    <col min="7" max="7" width="8.75" style="30"/>
    <col min="8" max="8" width="9" style="30" bestFit="1" customWidth="1"/>
    <col min="9" max="16384" width="8.75" style="30"/>
  </cols>
  <sheetData>
    <row r="1" spans="1:6" ht="15.75">
      <c r="A1" s="334" t="str">
        <f>SUMMARY!B3</f>
        <v>Nelson Square - 1-51 Vaughan House</v>
      </c>
      <c r="B1" s="334"/>
      <c r="C1" s="127"/>
      <c r="D1" s="285"/>
    </row>
    <row r="2" spans="1:6" ht="15.75">
      <c r="A2" s="99" t="s">
        <v>173</v>
      </c>
      <c r="B2" s="99"/>
      <c r="C2" s="127"/>
      <c r="D2" s="285"/>
    </row>
    <row r="3" spans="1:6">
      <c r="A3" s="285"/>
      <c r="B3" s="285"/>
      <c r="C3" s="127"/>
      <c r="D3" s="285"/>
    </row>
    <row r="4" spans="1:6" ht="15.75">
      <c r="A4" s="139"/>
      <c r="B4" s="139"/>
      <c r="C4" s="127"/>
      <c r="D4" s="285"/>
      <c r="E4" s="801"/>
      <c r="F4" s="802"/>
    </row>
    <row r="5" spans="1:6" ht="12.75" customHeight="1">
      <c r="A5" s="785" t="s">
        <v>6</v>
      </c>
      <c r="B5" s="797" t="s">
        <v>263</v>
      </c>
      <c r="C5" s="797" t="s">
        <v>68</v>
      </c>
      <c r="D5" s="797" t="s">
        <v>7</v>
      </c>
      <c r="E5" s="778" t="s">
        <v>70</v>
      </c>
      <c r="F5" s="778" t="s">
        <v>71</v>
      </c>
    </row>
    <row r="6" spans="1:6" ht="30" customHeight="1">
      <c r="A6" s="786"/>
      <c r="B6" s="797"/>
      <c r="C6" s="797"/>
      <c r="D6" s="797"/>
      <c r="E6" s="778"/>
      <c r="F6" s="778"/>
    </row>
    <row r="7" spans="1:6" ht="48.75" customHeight="1">
      <c r="A7" s="100" t="s">
        <v>240</v>
      </c>
      <c r="B7" s="100"/>
      <c r="C7" s="122"/>
      <c r="D7" s="122"/>
      <c r="E7" s="104"/>
      <c r="F7" s="104"/>
    </row>
    <row r="8" spans="1:6">
      <c r="A8" s="142"/>
      <c r="B8" s="142"/>
      <c r="C8" s="335"/>
      <c r="D8" s="335"/>
      <c r="E8" s="323"/>
      <c r="F8" s="143"/>
    </row>
    <row r="9" spans="1:6">
      <c r="A9" s="142" t="s">
        <v>11</v>
      </c>
      <c r="B9" s="142"/>
      <c r="C9" s="335"/>
      <c r="D9" s="335"/>
      <c r="E9" s="323"/>
      <c r="F9" s="143"/>
    </row>
    <row r="10" spans="1:6">
      <c r="A10" s="142"/>
      <c r="B10" s="142"/>
      <c r="C10" s="335"/>
      <c r="D10" s="335"/>
      <c r="E10" s="144"/>
      <c r="F10" s="144"/>
    </row>
    <row r="11" spans="1:6" ht="63.75" customHeight="1">
      <c r="A11" s="300" t="s">
        <v>139</v>
      </c>
      <c r="B11" s="126" t="s">
        <v>317</v>
      </c>
      <c r="C11" s="337">
        <v>25</v>
      </c>
      <c r="D11" s="271" t="s">
        <v>8</v>
      </c>
      <c r="E11" s="323" t="s">
        <v>452</v>
      </c>
      <c r="F11" s="323" t="s">
        <v>452</v>
      </c>
    </row>
    <row r="12" spans="1:6">
      <c r="A12" s="142"/>
      <c r="B12" s="142"/>
      <c r="C12" s="19"/>
      <c r="D12" s="335"/>
      <c r="E12" s="328"/>
      <c r="F12" s="41"/>
    </row>
    <row r="13" spans="1:6">
      <c r="A13" s="145" t="s">
        <v>12</v>
      </c>
      <c r="B13" s="145"/>
      <c r="C13" s="335"/>
      <c r="D13" s="335"/>
      <c r="E13" s="328"/>
      <c r="F13" s="41"/>
    </row>
    <row r="14" spans="1:6">
      <c r="A14" s="142"/>
      <c r="B14" s="542"/>
      <c r="C14" s="338"/>
      <c r="D14" s="335"/>
      <c r="E14" s="328"/>
      <c r="F14" s="41"/>
    </row>
    <row r="15" spans="1:6" ht="25.5">
      <c r="A15" s="145" t="s">
        <v>220</v>
      </c>
      <c r="B15" s="145"/>
      <c r="C15" s="19"/>
      <c r="D15" s="335"/>
      <c r="E15" s="328"/>
      <c r="F15" s="41"/>
    </row>
    <row r="16" spans="1:6" ht="25.5">
      <c r="A16" s="145" t="s">
        <v>234</v>
      </c>
      <c r="B16" s="145"/>
      <c r="C16" s="19"/>
      <c r="D16" s="335"/>
      <c r="E16" s="328"/>
      <c r="F16" s="41"/>
    </row>
    <row r="17" spans="1:6" ht="38.25">
      <c r="A17" s="145" t="s">
        <v>221</v>
      </c>
      <c r="B17" s="145"/>
      <c r="C17" s="19"/>
      <c r="D17" s="335"/>
      <c r="E17" s="328"/>
      <c r="F17" s="41"/>
    </row>
    <row r="18" spans="1:6" ht="51">
      <c r="A18" s="145" t="s">
        <v>78</v>
      </c>
      <c r="B18" s="145"/>
      <c r="C18" s="19"/>
      <c r="D18" s="335"/>
      <c r="E18" s="328"/>
      <c r="F18" s="41"/>
    </row>
    <row r="19" spans="1:6" ht="22.5" customHeight="1">
      <c r="A19" s="145" t="s">
        <v>222</v>
      </c>
      <c r="B19" s="145"/>
      <c r="C19" s="19"/>
      <c r="D19" s="335"/>
      <c r="E19" s="328"/>
      <c r="F19" s="41"/>
    </row>
    <row r="20" spans="1:6" s="330" customFormat="1" ht="31.5" customHeight="1">
      <c r="A20" s="145" t="s">
        <v>79</v>
      </c>
      <c r="B20" s="145"/>
      <c r="C20" s="336"/>
      <c r="D20" s="335"/>
      <c r="E20" s="328"/>
      <c r="F20" s="329"/>
    </row>
    <row r="21" spans="1:6" s="330" customFormat="1" ht="43.5" customHeight="1">
      <c r="A21" s="145" t="s">
        <v>80</v>
      </c>
      <c r="B21" s="145"/>
      <c r="C21" s="336"/>
      <c r="D21" s="335"/>
      <c r="E21" s="328"/>
      <c r="F21" s="329"/>
    </row>
    <row r="22" spans="1:6" s="330" customFormat="1" ht="25.5" customHeight="1">
      <c r="A22" s="145" t="s">
        <v>81</v>
      </c>
      <c r="B22" s="145"/>
      <c r="C22" s="336"/>
      <c r="D22" s="335"/>
      <c r="E22" s="328"/>
      <c r="F22" s="329"/>
    </row>
    <row r="23" spans="1:6" s="330" customFormat="1" ht="20.25" customHeight="1">
      <c r="A23" s="145" t="s">
        <v>82</v>
      </c>
      <c r="B23" s="145"/>
      <c r="C23" s="336"/>
      <c r="D23" s="335"/>
      <c r="E23" s="328"/>
      <c r="F23" s="329"/>
    </row>
    <row r="24" spans="1:6" s="330" customFormat="1" ht="20.25" customHeight="1">
      <c r="A24" s="145" t="s">
        <v>83</v>
      </c>
      <c r="B24" s="145"/>
      <c r="C24" s="336"/>
      <c r="D24" s="335"/>
      <c r="E24" s="328"/>
      <c r="F24" s="329"/>
    </row>
    <row r="25" spans="1:6" s="330" customFormat="1" ht="42" customHeight="1">
      <c r="A25" s="145" t="s">
        <v>84</v>
      </c>
      <c r="B25" s="145"/>
      <c r="C25" s="336"/>
      <c r="D25" s="335"/>
      <c r="E25" s="328"/>
      <c r="F25" s="329"/>
    </row>
    <row r="26" spans="1:6" s="330" customFormat="1" ht="31.5" customHeight="1">
      <c r="A26" s="145" t="s">
        <v>85</v>
      </c>
      <c r="B26" s="145"/>
      <c r="C26" s="336"/>
      <c r="D26" s="335"/>
      <c r="E26" s="328"/>
      <c r="F26" s="329"/>
    </row>
    <row r="27" spans="1:6" s="330" customFormat="1" ht="25.5">
      <c r="A27" s="145" t="s">
        <v>86</v>
      </c>
      <c r="B27" s="145"/>
      <c r="C27" s="336"/>
      <c r="D27" s="335"/>
      <c r="E27" s="328"/>
      <c r="F27" s="329"/>
    </row>
    <row r="28" spans="1:6" s="330" customFormat="1" ht="21" customHeight="1">
      <c r="A28" s="145" t="s">
        <v>87</v>
      </c>
      <c r="B28" s="145"/>
      <c r="C28" s="336"/>
      <c r="D28" s="335"/>
      <c r="E28" s="328"/>
      <c r="F28" s="329"/>
    </row>
    <row r="29" spans="1:6" s="330" customFormat="1" ht="28.5" customHeight="1">
      <c r="A29" s="145" t="s">
        <v>88</v>
      </c>
      <c r="B29" s="145"/>
      <c r="C29" s="336"/>
      <c r="D29" s="335"/>
      <c r="E29" s="328"/>
      <c r="F29" s="329"/>
    </row>
    <row r="30" spans="1:6" s="330" customFormat="1" ht="20.25" customHeight="1">
      <c r="A30" s="145" t="s">
        <v>89</v>
      </c>
      <c r="B30" s="145"/>
      <c r="C30" s="336"/>
      <c r="D30" s="335"/>
      <c r="E30" s="328"/>
      <c r="F30" s="329"/>
    </row>
    <row r="31" spans="1:6" s="330" customFormat="1" ht="20.25" customHeight="1">
      <c r="A31" s="145" t="s">
        <v>90</v>
      </c>
      <c r="B31" s="145"/>
      <c r="C31" s="336"/>
      <c r="D31" s="335"/>
      <c r="E31" s="328"/>
      <c r="F31" s="329"/>
    </row>
    <row r="32" spans="1:6" s="330" customFormat="1" ht="20.25" customHeight="1">
      <c r="A32" s="145" t="s">
        <v>91</v>
      </c>
      <c r="B32" s="145"/>
      <c r="C32" s="336"/>
      <c r="D32" s="335"/>
      <c r="E32" s="328"/>
      <c r="F32" s="329"/>
    </row>
    <row r="33" spans="1:6" s="330" customFormat="1" ht="20.25" customHeight="1">
      <c r="A33" s="145" t="s">
        <v>92</v>
      </c>
      <c r="B33" s="145"/>
      <c r="C33" s="336"/>
      <c r="D33" s="335"/>
      <c r="E33" s="328"/>
      <c r="F33" s="329"/>
    </row>
    <row r="34" spans="1:6" s="330" customFormat="1" ht="20.25" customHeight="1">
      <c r="A34" s="145" t="s">
        <v>93</v>
      </c>
      <c r="B34" s="145"/>
      <c r="C34" s="336"/>
      <c r="D34" s="335"/>
      <c r="E34" s="328"/>
      <c r="F34" s="329"/>
    </row>
    <row r="35" spans="1:6" s="330" customFormat="1" ht="28.5" customHeight="1">
      <c r="A35" s="145" t="s">
        <v>94</v>
      </c>
      <c r="B35" s="145"/>
      <c r="C35" s="336"/>
      <c r="D35" s="335"/>
      <c r="E35" s="328"/>
      <c r="F35" s="329"/>
    </row>
    <row r="36" spans="1:6" s="330" customFormat="1" ht="20.25" customHeight="1">
      <c r="A36" s="145" t="s">
        <v>95</v>
      </c>
      <c r="B36" s="145"/>
      <c r="C36" s="336"/>
      <c r="D36" s="335"/>
      <c r="E36" s="328"/>
      <c r="F36" s="329"/>
    </row>
    <row r="37" spans="1:6" s="330" customFormat="1" ht="20.25" customHeight="1">
      <c r="A37" s="145" t="s">
        <v>235</v>
      </c>
      <c r="B37" s="145"/>
      <c r="C37" s="336"/>
      <c r="D37" s="335"/>
      <c r="E37" s="328"/>
      <c r="F37" s="329"/>
    </row>
    <row r="38" spans="1:6" s="330" customFormat="1" ht="20.25" customHeight="1">
      <c r="A38" s="145" t="s">
        <v>96</v>
      </c>
      <c r="B38" s="145"/>
      <c r="C38" s="336"/>
      <c r="D38" s="335"/>
      <c r="E38" s="328"/>
      <c r="F38" s="329"/>
    </row>
    <row r="39" spans="1:6" s="330" customFormat="1" ht="45" customHeight="1">
      <c r="A39" s="145" t="s">
        <v>97</v>
      </c>
      <c r="B39" s="145"/>
      <c r="C39" s="336"/>
      <c r="D39" s="335"/>
      <c r="E39" s="328"/>
      <c r="F39" s="329"/>
    </row>
    <row r="40" spans="1:6" s="330" customFormat="1" ht="30" customHeight="1">
      <c r="A40" s="145" t="s">
        <v>98</v>
      </c>
      <c r="B40" s="145"/>
      <c r="C40" s="336"/>
      <c r="D40" s="335"/>
      <c r="E40" s="328"/>
      <c r="F40" s="329"/>
    </row>
    <row r="41" spans="1:6" s="330" customFormat="1" ht="18.75" customHeight="1">
      <c r="A41" s="145" t="s">
        <v>99</v>
      </c>
      <c r="B41" s="145"/>
      <c r="C41" s="336"/>
      <c r="D41" s="335"/>
      <c r="E41" s="328"/>
      <c r="F41" s="329"/>
    </row>
    <row r="42" spans="1:6" s="330" customFormat="1" ht="27" customHeight="1">
      <c r="A42" s="112" t="s">
        <v>100</v>
      </c>
      <c r="B42" s="112"/>
      <c r="C42" s="336"/>
      <c r="D42" s="336"/>
      <c r="E42" s="328"/>
      <c r="F42" s="329"/>
    </row>
    <row r="43" spans="1:6" s="330" customFormat="1" ht="20.25" customHeight="1">
      <c r="A43" s="112" t="s">
        <v>101</v>
      </c>
      <c r="B43" s="112"/>
      <c r="C43" s="336"/>
      <c r="D43" s="336"/>
      <c r="E43" s="328"/>
      <c r="F43" s="329"/>
    </row>
    <row r="44" spans="1:6" s="330" customFormat="1" ht="21" customHeight="1">
      <c r="A44" s="112" t="s">
        <v>102</v>
      </c>
      <c r="B44" s="112"/>
      <c r="C44" s="336"/>
      <c r="D44" s="336"/>
      <c r="E44" s="328"/>
      <c r="F44" s="329"/>
    </row>
    <row r="45" spans="1:6" s="330" customFormat="1" ht="19.5" customHeight="1">
      <c r="A45" s="112" t="s">
        <v>103</v>
      </c>
      <c r="B45" s="112"/>
      <c r="C45" s="336"/>
      <c r="D45" s="336"/>
      <c r="E45" s="328"/>
      <c r="F45" s="329"/>
    </row>
    <row r="46" spans="1:6" s="330" customFormat="1" ht="19.5" customHeight="1">
      <c r="A46" s="112" t="s">
        <v>104</v>
      </c>
      <c r="B46" s="112"/>
      <c r="C46" s="336"/>
      <c r="D46" s="336"/>
      <c r="E46" s="328"/>
      <c r="F46" s="329"/>
    </row>
    <row r="47" spans="1:6" s="330" customFormat="1" ht="19.5" customHeight="1">
      <c r="A47" s="112" t="s">
        <v>105</v>
      </c>
      <c r="B47" s="112"/>
      <c r="C47" s="336"/>
      <c r="D47" s="336"/>
      <c r="E47" s="328"/>
      <c r="F47" s="329"/>
    </row>
    <row r="48" spans="1:6" s="330" customFormat="1" ht="19.5" customHeight="1">
      <c r="A48" s="112" t="s">
        <v>106</v>
      </c>
      <c r="B48" s="112"/>
      <c r="C48" s="336"/>
      <c r="D48" s="336"/>
      <c r="E48" s="328"/>
      <c r="F48" s="329"/>
    </row>
    <row r="49" spans="1:8">
      <c r="A49" s="150"/>
      <c r="B49" s="150"/>
      <c r="C49" s="19"/>
      <c r="D49" s="19"/>
      <c r="E49" s="327"/>
      <c r="F49" s="41"/>
    </row>
    <row r="50" spans="1:8" ht="15.75" customHeight="1">
      <c r="A50" s="155" t="s">
        <v>169</v>
      </c>
      <c r="B50" s="155"/>
      <c r="C50" s="19"/>
      <c r="D50" s="19"/>
      <c r="E50" s="341"/>
      <c r="F50" s="41"/>
    </row>
    <row r="51" spans="1:8" s="476" customFormat="1">
      <c r="A51" s="559" t="s">
        <v>327</v>
      </c>
      <c r="B51" s="560"/>
      <c r="C51" s="486"/>
      <c r="D51" s="486"/>
      <c r="E51" s="553"/>
      <c r="F51" s="554"/>
    </row>
    <row r="52" spans="1:8" s="476" customFormat="1">
      <c r="A52" s="551" t="s">
        <v>327</v>
      </c>
      <c r="B52" s="486" t="s">
        <v>328</v>
      </c>
      <c r="C52" s="513">
        <v>5</v>
      </c>
      <c r="D52" s="513" t="s">
        <v>2</v>
      </c>
      <c r="E52" s="615">
        <v>2200</v>
      </c>
      <c r="F52" s="615">
        <f>C52*E52</f>
        <v>11000</v>
      </c>
      <c r="H52" s="555"/>
    </row>
    <row r="53" spans="1:8" s="476" customFormat="1">
      <c r="A53" s="561" t="s">
        <v>368</v>
      </c>
      <c r="B53" s="486" t="s">
        <v>370</v>
      </c>
      <c r="C53" s="514">
        <v>10</v>
      </c>
      <c r="D53" s="562" t="s">
        <v>2</v>
      </c>
      <c r="E53" s="615">
        <v>2200</v>
      </c>
      <c r="F53" s="615">
        <f>C53*E53</f>
        <v>22000</v>
      </c>
      <c r="H53" s="555"/>
    </row>
    <row r="54" spans="1:8" s="476" customFormat="1">
      <c r="A54" s="561" t="s">
        <v>369</v>
      </c>
      <c r="B54" s="486" t="s">
        <v>371</v>
      </c>
      <c r="C54" s="514">
        <v>10</v>
      </c>
      <c r="D54" s="562" t="s">
        <v>2</v>
      </c>
      <c r="E54" s="615">
        <v>2200</v>
      </c>
      <c r="F54" s="615">
        <f>C54*E54</f>
        <v>22000</v>
      </c>
      <c r="H54" s="555"/>
    </row>
    <row r="55" spans="1:8" s="476" customFormat="1">
      <c r="A55" s="565"/>
      <c r="B55" s="486"/>
      <c r="C55" s="503"/>
      <c r="D55" s="562"/>
      <c r="E55" s="615"/>
      <c r="F55" s="615"/>
      <c r="H55" s="555"/>
    </row>
    <row r="56" spans="1:8" s="476" customFormat="1">
      <c r="A56" s="564" t="s">
        <v>13</v>
      </c>
      <c r="B56" s="486"/>
      <c r="C56" s="503"/>
      <c r="D56" s="562"/>
      <c r="E56" s="615"/>
      <c r="F56" s="615"/>
    </row>
    <row r="57" spans="1:8" s="476" customFormat="1" ht="38.25">
      <c r="A57" s="551" t="s">
        <v>334</v>
      </c>
      <c r="B57" s="486" t="s">
        <v>335</v>
      </c>
      <c r="C57" s="514">
        <v>25</v>
      </c>
      <c r="D57" s="562" t="s">
        <v>2</v>
      </c>
      <c r="E57" s="531">
        <v>435</v>
      </c>
      <c r="F57" s="553">
        <f>E57*C57</f>
        <v>10875</v>
      </c>
    </row>
    <row r="58" spans="1:8" ht="20.25" customHeight="1" thickBot="1">
      <c r="A58" s="44"/>
      <c r="B58" s="44"/>
      <c r="C58" s="464"/>
      <c r="D58" s="783" t="s">
        <v>131</v>
      </c>
      <c r="E58" s="784"/>
      <c r="F58" s="404">
        <f>SUM(F2:F57)</f>
        <v>65875</v>
      </c>
    </row>
    <row r="59" spans="1:8" ht="13.5" thickTop="1">
      <c r="C59" s="346"/>
    </row>
    <row r="60" spans="1:8">
      <c r="C60" s="346"/>
    </row>
    <row r="61" spans="1:8">
      <c r="C61" s="346"/>
    </row>
    <row r="62" spans="1:8">
      <c r="C62" s="346"/>
    </row>
  </sheetData>
  <sheetProtection selectLockedCells="1"/>
  <protectedRanges>
    <protectedRange sqref="E12:E50" name="Range1_18_3"/>
    <protectedRange sqref="E51 E56" name="Range1_18_3_1"/>
    <protectedRange sqref="E53:E55" name="Range1_18_3_1_1"/>
    <protectedRange sqref="E52" name="Range1_18_1"/>
  </protectedRanges>
  <mergeCells count="8">
    <mergeCell ref="D58:E58"/>
    <mergeCell ref="E4:F4"/>
    <mergeCell ref="A5:A6"/>
    <mergeCell ref="C5:C6"/>
    <mergeCell ref="D5:D6"/>
    <mergeCell ref="E5:E6"/>
    <mergeCell ref="F5:F6"/>
    <mergeCell ref="B5:B6"/>
  </mergeCells>
  <pageMargins left="0.59055118110236227" right="0.39370078740157483" top="0.39370078740157483" bottom="0.59055118110236227" header="0.31496062992125984" footer="0.31496062992125984"/>
  <pageSetup paperSize="9" scale="87" fitToHeight="0" orientation="landscape" r:id="rId1"/>
  <headerFooter scaleWithDoc="0">
    <oddFooter>&amp;C&amp;K03-013Page &amp;P of &amp;N</oddFooter>
  </headerFooter>
  <rowBreaks count="3" manualBreakCount="3">
    <brk id="21" max="5" man="1"/>
    <brk id="36" max="5" man="1"/>
    <brk id="48" max="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rgb="FF00B050"/>
    <pageSetUpPr fitToPage="1"/>
  </sheetPr>
  <dimension ref="A1:F39"/>
  <sheetViews>
    <sheetView windowProtection="1" view="pageBreakPreview" topLeftCell="A19" zoomScale="85" zoomScaleNormal="100" zoomScaleSheetLayoutView="85" zoomScalePageLayoutView="70" workbookViewId="0">
      <selection activeCell="D29" sqref="D29"/>
    </sheetView>
  </sheetViews>
  <sheetFormatPr defaultColWidth="8.75" defaultRowHeight="12.75"/>
  <cols>
    <col min="1" max="1" width="94" style="384" customWidth="1"/>
    <col min="2" max="2" width="11" style="577" customWidth="1"/>
    <col min="3" max="3" width="11.875" style="384" customWidth="1"/>
    <col min="4" max="4" width="9.375" style="384" customWidth="1"/>
    <col min="5" max="5" width="14" style="384" customWidth="1"/>
    <col min="6" max="6" width="14" style="385" customWidth="1"/>
    <col min="7" max="7" width="9.25" style="384" bestFit="1" customWidth="1"/>
    <col min="8" max="16384" width="8.75" style="384"/>
  </cols>
  <sheetData>
    <row r="1" spans="1:6" ht="15.75">
      <c r="A1" s="99" t="str">
        <f>SUMMARY!B3</f>
        <v>Nelson Square - 1-51 Vaughan House</v>
      </c>
      <c r="B1" s="505"/>
      <c r="C1" s="383"/>
      <c r="D1" s="383"/>
    </row>
    <row r="2" spans="1:6" ht="15.75">
      <c r="A2" s="99" t="s">
        <v>140</v>
      </c>
      <c r="B2" s="505"/>
      <c r="C2" s="117"/>
      <c r="D2" s="383"/>
    </row>
    <row r="3" spans="1:6">
      <c r="A3" s="383"/>
      <c r="B3" s="568"/>
      <c r="C3" s="383"/>
      <c r="D3" s="383"/>
      <c r="E3" s="808"/>
      <c r="F3" s="809"/>
    </row>
    <row r="4" spans="1:6" ht="12.75" customHeight="1">
      <c r="A4" s="810" t="s">
        <v>6</v>
      </c>
      <c r="B4" s="785" t="s">
        <v>263</v>
      </c>
      <c r="C4" s="785" t="s">
        <v>68</v>
      </c>
      <c r="D4" s="812" t="s">
        <v>69</v>
      </c>
      <c r="E4" s="807" t="s">
        <v>70</v>
      </c>
      <c r="F4" s="807" t="s">
        <v>71</v>
      </c>
    </row>
    <row r="5" spans="1:6" ht="29.25" customHeight="1">
      <c r="A5" s="811"/>
      <c r="B5" s="786"/>
      <c r="C5" s="786"/>
      <c r="D5" s="813"/>
      <c r="E5" s="799"/>
      <c r="F5" s="799"/>
    </row>
    <row r="6" spans="1:6" ht="54" customHeight="1">
      <c r="A6" s="348" t="s">
        <v>133</v>
      </c>
      <c r="B6" s="463"/>
      <c r="C6" s="348"/>
      <c r="D6" s="162"/>
      <c r="E6" s="349"/>
      <c r="F6" s="350"/>
    </row>
    <row r="7" spans="1:6" ht="15.75" customHeight="1">
      <c r="A7" s="301" t="s">
        <v>15</v>
      </c>
      <c r="B7" s="33"/>
      <c r="C7" s="301"/>
      <c r="D7" s="386"/>
      <c r="E7" s="387"/>
      <c r="F7" s="388"/>
    </row>
    <row r="8" spans="1:6">
      <c r="A8" s="352"/>
      <c r="B8" s="569"/>
      <c r="C8" s="352"/>
      <c r="D8" s="389"/>
      <c r="E8" s="390"/>
      <c r="F8" s="391"/>
    </row>
    <row r="9" spans="1:6">
      <c r="A9" s="142" t="s">
        <v>258</v>
      </c>
      <c r="B9" s="570"/>
      <c r="C9" s="142"/>
      <c r="D9" s="389"/>
      <c r="E9" s="390"/>
      <c r="F9" s="391"/>
    </row>
    <row r="10" spans="1:6">
      <c r="A10" s="352"/>
      <c r="B10" s="569"/>
      <c r="C10" s="352"/>
      <c r="D10" s="389"/>
      <c r="E10" s="390"/>
      <c r="F10" s="391"/>
    </row>
    <row r="11" spans="1:6">
      <c r="A11" s="392"/>
      <c r="B11" s="571"/>
      <c r="C11" s="392"/>
      <c r="D11" s="389"/>
      <c r="E11" s="390"/>
      <c r="F11" s="391"/>
    </row>
    <row r="12" spans="1:6" s="393" customFormat="1" ht="38.25">
      <c r="A12" s="300" t="s">
        <v>223</v>
      </c>
      <c r="B12" s="126"/>
      <c r="C12" s="300"/>
      <c r="D12" s="389"/>
      <c r="E12" s="390"/>
      <c r="F12" s="391"/>
    </row>
    <row r="13" spans="1:6" s="393" customFormat="1" ht="51">
      <c r="A13" s="300" t="s">
        <v>9</v>
      </c>
      <c r="B13" s="126"/>
      <c r="C13" s="300"/>
      <c r="D13" s="389"/>
      <c r="E13" s="390"/>
      <c r="F13" s="391"/>
    </row>
    <row r="14" spans="1:6" s="393" customFormat="1" ht="18.75" customHeight="1">
      <c r="A14" s="271" t="s">
        <v>32</v>
      </c>
      <c r="B14" s="273"/>
      <c r="C14" s="271"/>
      <c r="D14" s="389"/>
      <c r="E14" s="390"/>
      <c r="F14" s="391"/>
    </row>
    <row r="15" spans="1:6" s="393" customFormat="1" ht="18.75" customHeight="1">
      <c r="A15" s="271" t="s">
        <v>33</v>
      </c>
      <c r="B15" s="273"/>
      <c r="C15" s="271"/>
      <c r="D15" s="389"/>
      <c r="E15" s="390"/>
      <c r="F15" s="391"/>
    </row>
    <row r="16" spans="1:6" s="393" customFormat="1" ht="18.75" customHeight="1">
      <c r="A16" s="271" t="s">
        <v>34</v>
      </c>
      <c r="B16" s="273"/>
      <c r="C16" s="271"/>
      <c r="D16" s="389"/>
      <c r="E16" s="390"/>
      <c r="F16" s="391"/>
    </row>
    <row r="17" spans="1:6" s="393" customFormat="1" ht="44.25" customHeight="1">
      <c r="A17" s="271" t="s">
        <v>39</v>
      </c>
      <c r="B17" s="273"/>
      <c r="C17" s="271"/>
      <c r="D17" s="389"/>
      <c r="E17" s="390"/>
      <c r="F17" s="391"/>
    </row>
    <row r="18" spans="1:6" s="393" customFormat="1" ht="17.25" customHeight="1">
      <c r="A18" s="271" t="s">
        <v>35</v>
      </c>
      <c r="B18" s="273"/>
      <c r="C18" s="271"/>
      <c r="D18" s="389"/>
      <c r="E18" s="390"/>
      <c r="F18" s="391"/>
    </row>
    <row r="19" spans="1:6" s="393" customFormat="1" ht="17.25" customHeight="1">
      <c r="A19" s="271" t="s">
        <v>36</v>
      </c>
      <c r="B19" s="273"/>
      <c r="C19" s="271"/>
      <c r="D19" s="389"/>
      <c r="E19" s="390"/>
      <c r="F19" s="391"/>
    </row>
    <row r="20" spans="1:6" s="393" customFormat="1" ht="17.25" customHeight="1">
      <c r="A20" s="271" t="s">
        <v>37</v>
      </c>
      <c r="B20" s="273"/>
      <c r="C20" s="271"/>
      <c r="D20" s="389"/>
      <c r="E20" s="390"/>
      <c r="F20" s="391"/>
    </row>
    <row r="21" spans="1:6" s="393" customFormat="1" ht="17.25" customHeight="1">
      <c r="A21" s="271" t="s">
        <v>38</v>
      </c>
      <c r="B21" s="273"/>
      <c r="C21" s="271"/>
      <c r="D21" s="389"/>
      <c r="E21" s="390"/>
      <c r="F21" s="391"/>
    </row>
    <row r="22" spans="1:6" s="393" customFormat="1">
      <c r="A22" s="300"/>
      <c r="B22" s="126"/>
      <c r="C22" s="300"/>
      <c r="D22" s="389"/>
      <c r="E22" s="390"/>
      <c r="F22" s="391"/>
    </row>
    <row r="23" spans="1:6" s="393" customFormat="1" ht="26.25" customHeight="1">
      <c r="A23" s="353" t="s">
        <v>10</v>
      </c>
      <c r="B23" s="134"/>
      <c r="C23" s="353"/>
      <c r="D23" s="389"/>
      <c r="E23" s="390"/>
      <c r="F23" s="391"/>
    </row>
    <row r="24" spans="1:6" s="393" customFormat="1">
      <c r="A24" s="389"/>
      <c r="B24" s="572"/>
      <c r="C24" s="580"/>
      <c r="D24" s="389"/>
      <c r="E24" s="394"/>
      <c r="F24" s="391"/>
    </row>
    <row r="25" spans="1:6">
      <c r="A25" s="566" t="s">
        <v>129</v>
      </c>
      <c r="B25" s="114" t="s">
        <v>338</v>
      </c>
      <c r="C25" s="114">
        <v>25</v>
      </c>
      <c r="D25" s="357" t="s">
        <v>2</v>
      </c>
      <c r="E25" s="358">
        <v>106.05000000000001</v>
      </c>
      <c r="F25" s="578">
        <f>C25*E25</f>
        <v>2651.2500000000005</v>
      </c>
    </row>
    <row r="26" spans="1:6" s="476" customFormat="1">
      <c r="A26" s="566" t="s">
        <v>337</v>
      </c>
      <c r="B26" s="582" t="s">
        <v>340</v>
      </c>
      <c r="C26" s="657">
        <v>1</v>
      </c>
      <c r="D26" s="567" t="s">
        <v>2</v>
      </c>
      <c r="E26" s="358">
        <v>835.80000000000007</v>
      </c>
      <c r="F26" s="578">
        <f>C26*E26</f>
        <v>835.80000000000007</v>
      </c>
    </row>
    <row r="27" spans="1:6" s="476" customFormat="1">
      <c r="A27" s="566" t="s">
        <v>339</v>
      </c>
      <c r="B27" s="582" t="s">
        <v>341</v>
      </c>
      <c r="C27" s="657">
        <v>17</v>
      </c>
      <c r="D27" s="567" t="s">
        <v>2</v>
      </c>
      <c r="E27" s="358">
        <v>835.80000000000007</v>
      </c>
      <c r="F27" s="578">
        <f>C27*E27</f>
        <v>14208.6</v>
      </c>
    </row>
    <row r="28" spans="1:6">
      <c r="A28" s="351"/>
      <c r="B28" s="573"/>
      <c r="C28" s="581"/>
      <c r="D28" s="357"/>
      <c r="E28" s="358"/>
      <c r="F28" s="579"/>
    </row>
    <row r="29" spans="1:6" ht="17.25" customHeight="1">
      <c r="A29" s="397" t="s">
        <v>228</v>
      </c>
      <c r="B29" s="574"/>
      <c r="C29" s="581"/>
      <c r="D29" s="357"/>
      <c r="E29" s="358"/>
      <c r="F29" s="579"/>
    </row>
    <row r="30" spans="1:6" ht="44.25" customHeight="1">
      <c r="A30" s="588" t="s">
        <v>236</v>
      </c>
      <c r="B30" s="589"/>
      <c r="C30" s="356"/>
      <c r="D30" s="357"/>
      <c r="E30" s="358"/>
      <c r="F30" s="579"/>
    </row>
    <row r="31" spans="1:6" ht="18" customHeight="1">
      <c r="A31" s="588" t="s">
        <v>336</v>
      </c>
      <c r="B31" s="589"/>
      <c r="C31" s="356">
        <v>10</v>
      </c>
      <c r="D31" s="357" t="s">
        <v>2</v>
      </c>
      <c r="E31" s="358">
        <v>240.45000000000002</v>
      </c>
      <c r="F31" s="395">
        <f>C31*E31</f>
        <v>2404.5</v>
      </c>
    </row>
    <row r="32" spans="1:6">
      <c r="A32" s="590"/>
      <c r="B32" s="616"/>
      <c r="C32" s="356"/>
      <c r="D32" s="355"/>
      <c r="E32" s="354"/>
      <c r="F32" s="396"/>
    </row>
    <row r="33" spans="1:6">
      <c r="A33" s="590"/>
      <c r="B33" s="616"/>
      <c r="C33" s="356"/>
      <c r="D33" s="355"/>
      <c r="E33" s="354"/>
      <c r="F33" s="396"/>
    </row>
    <row r="34" spans="1:6">
      <c r="A34" s="590"/>
      <c r="B34" s="616"/>
      <c r="C34" s="356"/>
      <c r="D34" s="355"/>
      <c r="E34" s="354"/>
      <c r="F34" s="396"/>
    </row>
    <row r="35" spans="1:6">
      <c r="A35" s="584"/>
      <c r="B35" s="585"/>
      <c r="C35" s="356"/>
      <c r="D35" s="355"/>
      <c r="E35" s="354"/>
      <c r="F35" s="396"/>
    </row>
    <row r="36" spans="1:6">
      <c r="A36" s="584"/>
      <c r="B36" s="585"/>
      <c r="C36" s="356"/>
      <c r="D36" s="355"/>
      <c r="E36" s="354"/>
      <c r="F36" s="396"/>
    </row>
    <row r="37" spans="1:6" ht="18" customHeight="1" thickBot="1">
      <c r="A37" s="398"/>
      <c r="B37" s="575"/>
      <c r="C37" s="399"/>
      <c r="D37" s="400" t="s">
        <v>71</v>
      </c>
      <c r="E37" s="401"/>
      <c r="F37" s="402">
        <f>SUM(F8:F36)</f>
        <v>20100.150000000001</v>
      </c>
    </row>
    <row r="38" spans="1:6" ht="13.5" thickTop="1">
      <c r="A38" s="165"/>
      <c r="B38" s="576"/>
      <c r="C38" s="165"/>
    </row>
    <row r="39" spans="1:6">
      <c r="A39" s="165"/>
      <c r="B39" s="576"/>
      <c r="C39" s="165"/>
    </row>
  </sheetData>
  <sheetProtection selectLockedCells="1"/>
  <mergeCells count="7">
    <mergeCell ref="E4:E5"/>
    <mergeCell ref="F4:F5"/>
    <mergeCell ref="E3:F3"/>
    <mergeCell ref="A4:A5"/>
    <mergeCell ref="C4:C5"/>
    <mergeCell ref="D4:D5"/>
    <mergeCell ref="B4:B5"/>
  </mergeCells>
  <pageMargins left="0.59055118110236227" right="0.39370078740157483" top="0.39370078740157483" bottom="0.59055118110236227" header="0.31496062992125984" footer="0.31496062992125984"/>
  <pageSetup paperSize="9" scale="78" fitToHeight="0" orientation="landscape" r:id="rId1"/>
  <headerFooter scaleWithDoc="0">
    <oddFooter>&amp;C&amp;K03-013Page &amp;P of &amp;N</oddFooter>
  </headerFooter>
  <rowBreaks count="1" manualBreakCount="1">
    <brk id="22" max="5"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H71"/>
  <sheetViews>
    <sheetView windowProtection="1" view="pageBreakPreview" zoomScale="85" zoomScaleNormal="70" zoomScaleSheetLayoutView="85" zoomScalePageLayoutView="85" workbookViewId="0">
      <selection activeCell="A3" sqref="A3:A4"/>
    </sheetView>
  </sheetViews>
  <sheetFormatPr defaultColWidth="8.75" defaultRowHeight="12.75"/>
  <cols>
    <col min="1" max="1" width="86" style="4" customWidth="1"/>
    <col min="2" max="2" width="11.875" style="4" customWidth="1"/>
    <col min="3" max="3" width="11.875" style="98" customWidth="1"/>
    <col min="4" max="4" width="10.25" style="4" customWidth="1"/>
    <col min="5" max="5" width="11.875" style="161" customWidth="1"/>
    <col min="6" max="6" width="11.875" style="118" customWidth="1"/>
    <col min="7" max="16384" width="8.75" style="4"/>
  </cols>
  <sheetData>
    <row r="1" spans="1:6" ht="15.75">
      <c r="A1" s="99" t="str">
        <f>SUMMARY!B3</f>
        <v>Nelson Square - 1-51 Vaughan House</v>
      </c>
      <c r="B1" s="63"/>
      <c r="C1" s="64"/>
      <c r="D1" s="63"/>
    </row>
    <row r="2" spans="1:6" ht="15.75">
      <c r="A2" s="99" t="s">
        <v>198</v>
      </c>
      <c r="B2" s="63"/>
      <c r="C2" s="64"/>
      <c r="D2" s="63"/>
      <c r="E2" s="814"/>
      <c r="F2" s="815"/>
    </row>
    <row r="3" spans="1:6" ht="12.75" customHeight="1">
      <c r="A3" s="785" t="s">
        <v>22</v>
      </c>
      <c r="B3" s="785" t="s">
        <v>67</v>
      </c>
      <c r="C3" s="785" t="s">
        <v>68</v>
      </c>
      <c r="D3" s="797" t="s">
        <v>69</v>
      </c>
      <c r="E3" s="807" t="s">
        <v>70</v>
      </c>
      <c r="F3" s="807" t="s">
        <v>71</v>
      </c>
    </row>
    <row r="4" spans="1:6" ht="28.5" customHeight="1">
      <c r="A4" s="786"/>
      <c r="B4" s="786"/>
      <c r="C4" s="786"/>
      <c r="D4" s="797"/>
      <c r="E4" s="799"/>
      <c r="F4" s="799"/>
    </row>
    <row r="5" spans="1:6" ht="27.75" customHeight="1">
      <c r="A5" s="66" t="s">
        <v>130</v>
      </c>
      <c r="B5" s="66"/>
      <c r="C5" s="166"/>
      <c r="D5" s="122"/>
      <c r="E5" s="120"/>
      <c r="F5" s="121"/>
    </row>
    <row r="6" spans="1:6" ht="12.75" customHeight="1">
      <c r="A6" s="167" t="s">
        <v>190</v>
      </c>
      <c r="B6" s="167"/>
      <c r="C6" s="168"/>
      <c r="D6" s="103"/>
      <c r="E6" s="169"/>
      <c r="F6" s="170"/>
    </row>
    <row r="7" spans="1:6" ht="12.75" customHeight="1">
      <c r="A7" s="171"/>
      <c r="B7" s="171"/>
      <c r="C7" s="172"/>
      <c r="D7" s="107"/>
      <c r="E7" s="173"/>
      <c r="F7" s="174"/>
    </row>
    <row r="8" spans="1:6" ht="12.75" customHeight="1">
      <c r="A8" s="175" t="s">
        <v>195</v>
      </c>
      <c r="B8" s="176"/>
      <c r="C8" s="172"/>
      <c r="D8" s="107"/>
      <c r="E8" s="173"/>
      <c r="F8" s="174"/>
    </row>
    <row r="9" spans="1:6" ht="12.75" customHeight="1">
      <c r="A9" s="175"/>
      <c r="B9" s="176"/>
      <c r="C9" s="172"/>
      <c r="D9" s="107"/>
      <c r="E9" s="173"/>
      <c r="F9" s="174"/>
    </row>
    <row r="10" spans="1:6" ht="12.75" customHeight="1">
      <c r="A10" s="177" t="s">
        <v>191</v>
      </c>
      <c r="B10" s="178"/>
      <c r="C10" s="179"/>
      <c r="D10" s="180"/>
      <c r="E10" s="181"/>
      <c r="F10" s="174"/>
    </row>
    <row r="11" spans="1:6" ht="12.75" customHeight="1">
      <c r="A11" s="177"/>
      <c r="B11" s="178"/>
      <c r="C11" s="179"/>
      <c r="D11" s="180"/>
      <c r="E11" s="181"/>
      <c r="F11" s="174"/>
    </row>
    <row r="12" spans="1:6" ht="12.75" customHeight="1">
      <c r="A12" s="177" t="s">
        <v>192</v>
      </c>
      <c r="B12" s="178"/>
      <c r="C12" s="179"/>
      <c r="D12" s="180"/>
      <c r="E12" s="181"/>
      <c r="F12" s="174"/>
    </row>
    <row r="13" spans="1:6" ht="12.75" customHeight="1">
      <c r="A13" s="182"/>
      <c r="B13" s="178"/>
      <c r="C13" s="179"/>
      <c r="D13" s="183"/>
      <c r="E13" s="181"/>
      <c r="F13" s="174"/>
    </row>
    <row r="14" spans="1:6" ht="12.75" customHeight="1">
      <c r="A14" s="182" t="s">
        <v>193</v>
      </c>
      <c r="B14" s="179" t="s">
        <v>194</v>
      </c>
      <c r="C14" s="184">
        <f>C18</f>
        <v>16.2</v>
      </c>
      <c r="D14" s="183" t="s">
        <v>1</v>
      </c>
      <c r="E14" s="181"/>
      <c r="F14" s="174">
        <f>C14*E14</f>
        <v>0</v>
      </c>
    </row>
    <row r="15" spans="1:6" ht="12.75" customHeight="1">
      <c r="A15" s="182"/>
      <c r="B15" s="178"/>
      <c r="C15" s="179"/>
      <c r="D15" s="183"/>
      <c r="E15" s="181"/>
      <c r="F15" s="174"/>
    </row>
    <row r="16" spans="1:6">
      <c r="A16" s="177" t="s">
        <v>204</v>
      </c>
      <c r="B16" s="177"/>
      <c r="C16" s="109"/>
      <c r="D16" s="185"/>
      <c r="E16" s="123"/>
      <c r="F16" s="124"/>
    </row>
    <row r="17" spans="1:8" ht="12.75" customHeight="1">
      <c r="A17" s="177"/>
      <c r="B17" s="186"/>
      <c r="C17" s="172"/>
      <c r="D17" s="107"/>
      <c r="E17" s="173"/>
      <c r="F17" s="174"/>
    </row>
    <row r="18" spans="1:8" ht="12.75" customHeight="1">
      <c r="A18" s="182" t="s">
        <v>196</v>
      </c>
      <c r="B18" s="179" t="s">
        <v>205</v>
      </c>
      <c r="C18" s="187">
        <f>9*0.6*3</f>
        <v>16.2</v>
      </c>
      <c r="D18" s="107" t="s">
        <v>1</v>
      </c>
      <c r="E18" s="173"/>
      <c r="F18" s="174">
        <f>C18*E18</f>
        <v>0</v>
      </c>
    </row>
    <row r="19" spans="1:8" ht="12.75" customHeight="1">
      <c r="A19" s="177"/>
      <c r="B19" s="178"/>
      <c r="C19" s="179"/>
      <c r="D19" s="183"/>
      <c r="E19" s="173"/>
      <c r="F19" s="174"/>
    </row>
    <row r="20" spans="1:8" ht="12.75" customHeight="1">
      <c r="A20" s="188" t="s">
        <v>203</v>
      </c>
      <c r="B20" s="178"/>
      <c r="C20" s="179"/>
      <c r="D20" s="180"/>
      <c r="E20" s="173"/>
      <c r="F20" s="174"/>
    </row>
    <row r="21" spans="1:8" ht="12.75" customHeight="1">
      <c r="A21" s="188"/>
      <c r="B21" s="178"/>
      <c r="C21" s="179"/>
      <c r="D21" s="180"/>
      <c r="E21" s="173"/>
      <c r="F21" s="174"/>
    </row>
    <row r="22" spans="1:8" ht="12.75" customHeight="1">
      <c r="A22" s="177" t="s">
        <v>199</v>
      </c>
      <c r="B22" s="186"/>
      <c r="C22" s="189"/>
      <c r="D22" s="107"/>
      <c r="E22" s="173"/>
      <c r="F22" s="174"/>
    </row>
    <row r="23" spans="1:8" ht="12.75" customHeight="1">
      <c r="A23" s="182"/>
      <c r="B23" s="182"/>
      <c r="C23" s="109"/>
      <c r="D23" s="190"/>
      <c r="E23" s="191"/>
      <c r="F23" s="111"/>
    </row>
    <row r="24" spans="1:8" ht="12.75" customHeight="1">
      <c r="A24" s="182" t="s">
        <v>200</v>
      </c>
      <c r="B24" s="178"/>
      <c r="C24" s="179"/>
      <c r="D24" s="180"/>
      <c r="E24" s="181"/>
      <c r="F24" s="111"/>
    </row>
    <row r="25" spans="1:8" ht="12.75" customHeight="1">
      <c r="A25" s="177"/>
      <c r="B25" s="178"/>
      <c r="C25" s="184"/>
      <c r="D25" s="183"/>
      <c r="E25" s="181"/>
      <c r="F25" s="174"/>
      <c r="H25" s="192"/>
    </row>
    <row r="26" spans="1:8" ht="12.75" customHeight="1">
      <c r="A26" s="177" t="s">
        <v>201</v>
      </c>
      <c r="B26" s="179" t="s">
        <v>202</v>
      </c>
      <c r="C26" s="187">
        <f>9*3</f>
        <v>27</v>
      </c>
      <c r="D26" s="183" t="s">
        <v>3</v>
      </c>
      <c r="E26" s="181"/>
      <c r="F26" s="174">
        <f>C26*E26</f>
        <v>0</v>
      </c>
      <c r="H26" s="192"/>
    </row>
    <row r="27" spans="1:8" ht="12.75" customHeight="1">
      <c r="A27" s="177"/>
      <c r="B27" s="178"/>
      <c r="C27" s="184"/>
      <c r="D27" s="183"/>
      <c r="E27" s="181"/>
      <c r="F27" s="174"/>
      <c r="H27" s="192"/>
    </row>
    <row r="28" spans="1:8">
      <c r="A28" s="193"/>
      <c r="B28" s="194"/>
      <c r="C28" s="195"/>
      <c r="D28" s="196"/>
      <c r="E28" s="197"/>
      <c r="F28" s="174"/>
    </row>
    <row r="29" spans="1:8">
      <c r="A29" s="198"/>
      <c r="B29" s="199"/>
      <c r="C29" s="200"/>
      <c r="D29" s="201"/>
      <c r="E29" s="202"/>
      <c r="F29" s="113"/>
    </row>
    <row r="30" spans="1:8" ht="12.75" customHeight="1" thickBot="1">
      <c r="A30" s="159"/>
      <c r="B30" s="159"/>
      <c r="C30" s="203"/>
      <c r="D30" s="789" t="s">
        <v>131</v>
      </c>
      <c r="E30" s="790"/>
      <c r="F30" s="204">
        <f>SUM(F7:F29)</f>
        <v>0</v>
      </c>
    </row>
    <row r="31" spans="1:8" ht="12.75" customHeight="1" thickTop="1"/>
    <row r="32" spans="1:8" s="118" customFormat="1">
      <c r="A32" s="4"/>
      <c r="B32" s="4"/>
      <c r="C32" s="98"/>
      <c r="D32" s="4"/>
      <c r="E32" s="161"/>
      <c r="G32" s="4"/>
      <c r="H32" s="4"/>
    </row>
    <row r="33" spans="1:8" s="118" customFormat="1">
      <c r="A33" s="4"/>
      <c r="B33" s="4"/>
      <c r="C33" s="98"/>
      <c r="D33" s="4"/>
      <c r="E33" s="161"/>
      <c r="G33" s="4"/>
      <c r="H33" s="4"/>
    </row>
    <row r="34" spans="1:8" s="118" customFormat="1">
      <c r="A34" s="4"/>
      <c r="B34" s="4"/>
      <c r="C34" s="98"/>
      <c r="D34" s="4"/>
      <c r="E34" s="161"/>
      <c r="G34" s="4"/>
      <c r="H34" s="4"/>
    </row>
    <row r="35" spans="1:8" s="118" customFormat="1">
      <c r="A35" s="4"/>
      <c r="B35" s="4"/>
      <c r="C35" s="98"/>
      <c r="D35" s="4"/>
      <c r="E35" s="205"/>
      <c r="G35" s="4"/>
      <c r="H35" s="4"/>
    </row>
    <row r="36" spans="1:8" s="118" customFormat="1">
      <c r="A36" s="4"/>
      <c r="B36" s="4"/>
      <c r="C36" s="98"/>
      <c r="D36" s="4"/>
      <c r="E36" s="161"/>
      <c r="G36" s="4"/>
      <c r="H36" s="4"/>
    </row>
    <row r="37" spans="1:8" s="118" customFormat="1">
      <c r="A37" s="4"/>
      <c r="B37" s="4"/>
      <c r="C37" s="98"/>
      <c r="D37" s="4"/>
      <c r="E37" s="205"/>
      <c r="G37" s="4"/>
      <c r="H37" s="4"/>
    </row>
    <row r="45" spans="1:8" s="118" customFormat="1">
      <c r="A45" s="4"/>
      <c r="B45" s="4"/>
      <c r="C45" s="98"/>
      <c r="D45" s="4"/>
      <c r="E45" s="205"/>
      <c r="G45" s="4"/>
      <c r="H45" s="4"/>
    </row>
    <row r="47" spans="1:8" s="118" customFormat="1">
      <c r="A47" s="4"/>
      <c r="B47" s="4"/>
      <c r="C47" s="98"/>
      <c r="D47" s="4"/>
      <c r="E47" s="205"/>
      <c r="G47" s="4"/>
      <c r="H47" s="4"/>
    </row>
    <row r="51" spans="1:8" s="118" customFormat="1">
      <c r="A51" s="4"/>
      <c r="B51" s="4"/>
      <c r="C51" s="98"/>
      <c r="D51" s="4"/>
      <c r="E51" s="205"/>
      <c r="G51" s="4"/>
      <c r="H51" s="4"/>
    </row>
    <row r="53" spans="1:8" s="118" customFormat="1">
      <c r="A53" s="4"/>
      <c r="B53" s="4"/>
      <c r="C53" s="98"/>
      <c r="D53" s="4"/>
      <c r="E53" s="205"/>
      <c r="G53" s="4"/>
      <c r="H53" s="4"/>
    </row>
    <row r="55" spans="1:8" s="118" customFormat="1">
      <c r="A55" s="4"/>
      <c r="B55" s="4"/>
      <c r="C55" s="98"/>
      <c r="D55" s="4"/>
      <c r="E55" s="205"/>
      <c r="G55" s="4"/>
      <c r="H55" s="4"/>
    </row>
    <row r="61" spans="1:8" s="118" customFormat="1">
      <c r="A61" s="4"/>
      <c r="B61" s="4"/>
      <c r="C61" s="98"/>
      <c r="D61" s="4"/>
      <c r="E61" s="205"/>
      <c r="G61" s="4"/>
      <c r="H61" s="4"/>
    </row>
    <row r="63" spans="1:8" s="118" customFormat="1">
      <c r="A63" s="4"/>
      <c r="B63" s="4"/>
      <c r="C63" s="98"/>
      <c r="D63" s="4"/>
      <c r="E63" s="205"/>
      <c r="G63" s="4"/>
      <c r="H63" s="4"/>
    </row>
    <row r="67" spans="1:8" s="118" customFormat="1">
      <c r="A67" s="4"/>
      <c r="B67" s="4"/>
      <c r="C67" s="98"/>
      <c r="D67" s="4"/>
      <c r="E67" s="205"/>
      <c r="G67" s="4"/>
      <c r="H67" s="4"/>
    </row>
    <row r="71" spans="1:8" s="118" customFormat="1">
      <c r="A71" s="4"/>
      <c r="B71" s="4"/>
      <c r="C71" s="98"/>
      <c r="D71" s="4"/>
      <c r="E71" s="205"/>
      <c r="G71" s="4"/>
      <c r="H71" s="4"/>
    </row>
  </sheetData>
  <sheetProtection selectLockedCells="1"/>
  <mergeCells count="8">
    <mergeCell ref="D30:E30"/>
    <mergeCell ref="E2:F2"/>
    <mergeCell ref="A3:A4"/>
    <mergeCell ref="B3:B4"/>
    <mergeCell ref="C3:C4"/>
    <mergeCell ref="D3:D4"/>
    <mergeCell ref="E3:E4"/>
    <mergeCell ref="F3:F4"/>
  </mergeCells>
  <pageMargins left="0.59055118110236227" right="0.39370078740157483" top="0.39370078740157483" bottom="0.59055118110236227" header="0.31496062992125984" footer="0.31496062992125984"/>
  <pageSetup paperSize="9" scale="84" fitToHeight="0" orientation="landscape" r:id="rId1"/>
  <headerFooter scaleWithDoc="0">
    <oddFooter>&amp;C&amp;K03-013Page &amp;P of &amp;N</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pageSetUpPr fitToPage="1"/>
  </sheetPr>
  <dimension ref="A1:H45"/>
  <sheetViews>
    <sheetView windowProtection="1" view="pageBreakPreview" zoomScale="85" zoomScaleNormal="100" zoomScaleSheetLayoutView="85" workbookViewId="0">
      <selection activeCell="A15" sqref="A15"/>
    </sheetView>
  </sheetViews>
  <sheetFormatPr defaultColWidth="8.75" defaultRowHeight="12.75"/>
  <cols>
    <col min="1" max="1" width="83" style="4" customWidth="1"/>
    <col min="2" max="2" width="12" style="4" customWidth="1"/>
    <col min="3" max="3" width="11.875" style="4" customWidth="1"/>
    <col min="4" max="4" width="12" style="98" customWidth="1"/>
    <col min="5" max="5" width="11.875" style="161" customWidth="1"/>
    <col min="6" max="6" width="11.875" style="118" customWidth="1"/>
    <col min="7" max="16384" width="8.75" style="4"/>
  </cols>
  <sheetData>
    <row r="1" spans="1:6" ht="15.75">
      <c r="A1" s="1" t="str">
        <f>SUMMARY!B3</f>
        <v>Nelson Square - 1-51 Vaughan House</v>
      </c>
    </row>
    <row r="2" spans="1:6" ht="15.75">
      <c r="A2" s="99" t="s">
        <v>25</v>
      </c>
      <c r="B2" s="117"/>
      <c r="C2" s="117"/>
      <c r="D2" s="64"/>
    </row>
    <row r="3" spans="1:6" ht="15.75">
      <c r="A3" s="117"/>
      <c r="B3" s="117"/>
      <c r="C3" s="117"/>
      <c r="D3" s="64"/>
      <c r="E3" s="816"/>
      <c r="F3" s="817"/>
    </row>
    <row r="4" spans="1:6" ht="12.75" customHeight="1">
      <c r="A4" s="785" t="s">
        <v>6</v>
      </c>
      <c r="B4" s="818" t="s">
        <v>67</v>
      </c>
      <c r="C4" s="820" t="s">
        <v>68</v>
      </c>
      <c r="D4" s="797" t="s">
        <v>69</v>
      </c>
      <c r="E4" s="807" t="s">
        <v>70</v>
      </c>
      <c r="F4" s="821" t="s">
        <v>71</v>
      </c>
    </row>
    <row r="5" spans="1:6" ht="28.5" customHeight="1">
      <c r="A5" s="786"/>
      <c r="B5" s="819"/>
      <c r="C5" s="820"/>
      <c r="D5" s="797"/>
      <c r="E5" s="799"/>
      <c r="F5" s="822"/>
    </row>
    <row r="6" spans="1:6" ht="25.5" customHeight="1">
      <c r="A6" s="66" t="s">
        <v>31</v>
      </c>
      <c r="B6" s="66"/>
      <c r="C6" s="66"/>
      <c r="D6" s="122"/>
      <c r="E6" s="120"/>
      <c r="F6" s="121"/>
    </row>
    <row r="7" spans="1:6">
      <c r="A7" s="101" t="s">
        <v>170</v>
      </c>
      <c r="B7" s="101"/>
      <c r="C7" s="101"/>
      <c r="D7" s="103"/>
      <c r="E7" s="206"/>
      <c r="F7" s="207"/>
    </row>
    <row r="8" spans="1:6" s="115" customFormat="1">
      <c r="A8" s="208"/>
      <c r="B8" s="208"/>
      <c r="C8" s="208"/>
      <c r="D8" s="153"/>
      <c r="E8" s="209"/>
      <c r="F8" s="210"/>
    </row>
    <row r="9" spans="1:6" s="115" customFormat="1" ht="42" customHeight="1">
      <c r="A9" s="211" t="s">
        <v>141</v>
      </c>
      <c r="B9" s="212"/>
      <c r="C9" s="213"/>
      <c r="D9" s="214"/>
      <c r="E9" s="215"/>
      <c r="F9" s="216"/>
    </row>
    <row r="10" spans="1:6" s="115" customFormat="1" ht="25.5">
      <c r="A10" s="217" t="s">
        <v>142</v>
      </c>
      <c r="B10" s="212"/>
      <c r="C10" s="213"/>
      <c r="D10" s="214"/>
      <c r="E10" s="215"/>
      <c r="F10" s="216"/>
    </row>
    <row r="11" spans="1:6" s="115" customFormat="1">
      <c r="A11" s="213"/>
      <c r="B11" s="212"/>
      <c r="C11" s="213"/>
      <c r="D11" s="214"/>
      <c r="E11" s="215"/>
      <c r="F11" s="216"/>
    </row>
    <row r="12" spans="1:6" s="115" customFormat="1" ht="25.5">
      <c r="A12" s="218" t="s">
        <v>178</v>
      </c>
      <c r="B12" s="219" t="s">
        <v>127</v>
      </c>
      <c r="C12" s="75">
        <v>1</v>
      </c>
      <c r="D12" s="75" t="s">
        <v>128</v>
      </c>
      <c r="E12" s="216"/>
      <c r="F12" s="216">
        <f>C12*E12</f>
        <v>0</v>
      </c>
    </row>
    <row r="13" spans="1:6" s="115" customFormat="1">
      <c r="A13" s="218"/>
      <c r="B13" s="220"/>
      <c r="C13" s="75"/>
      <c r="D13" s="75"/>
      <c r="E13" s="216"/>
      <c r="F13" s="216"/>
    </row>
    <row r="14" spans="1:6" s="115" customFormat="1">
      <c r="A14" s="208" t="s">
        <v>171</v>
      </c>
      <c r="B14" s="208"/>
      <c r="C14" s="221"/>
      <c r="D14" s="222"/>
      <c r="E14" s="216"/>
      <c r="F14" s="210"/>
    </row>
    <row r="15" spans="1:6" s="115" customFormat="1">
      <c r="A15" s="208"/>
      <c r="B15" s="208"/>
      <c r="C15" s="221"/>
      <c r="D15" s="222"/>
      <c r="E15" s="216"/>
      <c r="F15" s="210"/>
    </row>
    <row r="16" spans="1:6" s="115" customFormat="1">
      <c r="A16" s="112" t="s">
        <v>143</v>
      </c>
      <c r="B16" s="112"/>
      <c r="C16" s="221"/>
      <c r="D16" s="222"/>
      <c r="E16" s="216"/>
      <c r="F16" s="210"/>
    </row>
    <row r="17" spans="1:6" s="115" customFormat="1">
      <c r="A17" s="163" t="s">
        <v>144</v>
      </c>
      <c r="B17" s="154" t="s">
        <v>145</v>
      </c>
      <c r="C17" s="223">
        <v>10</v>
      </c>
      <c r="D17" s="224" t="s">
        <v>1</v>
      </c>
      <c r="E17" s="216"/>
      <c r="F17" s="216">
        <f>C17*E17</f>
        <v>0</v>
      </c>
    </row>
    <row r="18" spans="1:6" s="115" customFormat="1">
      <c r="A18" s="163" t="s">
        <v>146</v>
      </c>
      <c r="B18" s="154" t="s">
        <v>147</v>
      </c>
      <c r="C18" s="223">
        <v>10</v>
      </c>
      <c r="D18" s="224" t="s">
        <v>1</v>
      </c>
      <c r="E18" s="216"/>
      <c r="F18" s="216">
        <f>C18*E18</f>
        <v>0</v>
      </c>
    </row>
    <row r="19" spans="1:6" s="115" customFormat="1">
      <c r="A19" s="163" t="s">
        <v>148</v>
      </c>
      <c r="B19" s="154" t="s">
        <v>149</v>
      </c>
      <c r="C19" s="223">
        <v>10</v>
      </c>
      <c r="D19" s="224" t="s">
        <v>1</v>
      </c>
      <c r="E19" s="216"/>
      <c r="F19" s="216">
        <f>C19*E19</f>
        <v>0</v>
      </c>
    </row>
    <row r="20" spans="1:6" s="115" customFormat="1">
      <c r="A20" s="225"/>
      <c r="B20" s="226"/>
      <c r="C20" s="227"/>
      <c r="D20" s="222"/>
      <c r="E20" s="216"/>
      <c r="F20" s="216"/>
    </row>
    <row r="21" spans="1:6" s="115" customFormat="1">
      <c r="A21" s="112" t="s">
        <v>150</v>
      </c>
      <c r="B21" s="79"/>
      <c r="C21" s="227"/>
      <c r="D21" s="222"/>
      <c r="E21" s="216"/>
      <c r="F21" s="216"/>
    </row>
    <row r="22" spans="1:6" s="115" customFormat="1">
      <c r="A22" s="228" t="s">
        <v>153</v>
      </c>
      <c r="B22" s="154" t="s">
        <v>151</v>
      </c>
      <c r="C22" s="54">
        <v>7</v>
      </c>
      <c r="D22" s="229" t="s">
        <v>2</v>
      </c>
      <c r="E22" s="216"/>
      <c r="F22" s="216">
        <f>C22*E22</f>
        <v>0</v>
      </c>
    </row>
    <row r="23" spans="1:6" s="115" customFormat="1">
      <c r="A23" s="228" t="s">
        <v>154</v>
      </c>
      <c r="B23" s="154" t="s">
        <v>152</v>
      </c>
      <c r="C23" s="54">
        <v>7</v>
      </c>
      <c r="D23" s="229" t="s">
        <v>2</v>
      </c>
      <c r="E23" s="216"/>
      <c r="F23" s="216">
        <f>C23*E23</f>
        <v>0</v>
      </c>
    </row>
    <row r="24" spans="1:6" s="115" customFormat="1">
      <c r="A24" s="163"/>
      <c r="B24" s="79"/>
      <c r="C24" s="230"/>
      <c r="D24" s="222"/>
      <c r="E24" s="216"/>
      <c r="F24" s="216"/>
    </row>
    <row r="25" spans="1:6" s="115" customFormat="1">
      <c r="A25" s="112" t="s">
        <v>167</v>
      </c>
      <c r="B25" s="79"/>
      <c r="C25" s="227"/>
      <c r="D25" s="222"/>
      <c r="E25" s="216"/>
      <c r="F25" s="216"/>
    </row>
    <row r="26" spans="1:6" s="115" customFormat="1">
      <c r="A26" s="228" t="s">
        <v>153</v>
      </c>
      <c r="B26" s="154" t="s">
        <v>165</v>
      </c>
      <c r="C26" s="54">
        <v>7</v>
      </c>
      <c r="D26" s="229" t="s">
        <v>2</v>
      </c>
      <c r="E26" s="216"/>
      <c r="F26" s="216">
        <f>C26*E26</f>
        <v>0</v>
      </c>
    </row>
    <row r="27" spans="1:6" s="115" customFormat="1">
      <c r="A27" s="228" t="s">
        <v>154</v>
      </c>
      <c r="B27" s="154" t="s">
        <v>166</v>
      </c>
      <c r="C27" s="54">
        <v>7</v>
      </c>
      <c r="D27" s="229" t="s">
        <v>2</v>
      </c>
      <c r="E27" s="216"/>
      <c r="F27" s="216">
        <f>C27*E27</f>
        <v>0</v>
      </c>
    </row>
    <row r="28" spans="1:6" s="115" customFormat="1">
      <c r="A28" s="163"/>
      <c r="B28" s="79"/>
      <c r="C28" s="230"/>
      <c r="D28" s="222"/>
      <c r="E28" s="216"/>
      <c r="F28" s="216"/>
    </row>
    <row r="29" spans="1:6" s="115" customFormat="1">
      <c r="A29" s="231" t="s">
        <v>188</v>
      </c>
      <c r="B29" s="154"/>
      <c r="C29" s="221"/>
      <c r="D29" s="222"/>
      <c r="E29" s="216"/>
      <c r="F29" s="216"/>
    </row>
    <row r="30" spans="1:6" s="115" customFormat="1">
      <c r="A30" s="163" t="s">
        <v>155</v>
      </c>
      <c r="B30" s="154" t="s">
        <v>157</v>
      </c>
      <c r="C30" s="54">
        <v>1</v>
      </c>
      <c r="D30" s="229" t="s">
        <v>2</v>
      </c>
      <c r="E30" s="216"/>
      <c r="F30" s="216">
        <f t="shared" ref="F30:F35" si="0">C30*E30</f>
        <v>0</v>
      </c>
    </row>
    <row r="31" spans="1:6" s="115" customFormat="1">
      <c r="A31" s="163" t="s">
        <v>156</v>
      </c>
      <c r="B31" s="154" t="s">
        <v>158</v>
      </c>
      <c r="C31" s="54">
        <v>1</v>
      </c>
      <c r="D31" s="229" t="s">
        <v>2</v>
      </c>
      <c r="E31" s="216"/>
      <c r="F31" s="216">
        <f t="shared" si="0"/>
        <v>0</v>
      </c>
    </row>
    <row r="32" spans="1:6" s="115" customFormat="1">
      <c r="A32" s="163"/>
      <c r="B32" s="154"/>
      <c r="C32" s="221"/>
      <c r="D32" s="222"/>
      <c r="E32" s="216"/>
      <c r="F32" s="216"/>
    </row>
    <row r="33" spans="1:8" s="115" customFormat="1">
      <c r="A33" s="53" t="s">
        <v>159</v>
      </c>
      <c r="B33" s="154" t="s">
        <v>160</v>
      </c>
      <c r="C33" s="54">
        <v>10</v>
      </c>
      <c r="D33" s="154" t="s">
        <v>161</v>
      </c>
      <c r="E33" s="216"/>
      <c r="F33" s="216">
        <f t="shared" si="0"/>
        <v>0</v>
      </c>
    </row>
    <row r="34" spans="1:8" s="115" customFormat="1">
      <c r="A34" s="79" t="s">
        <v>162</v>
      </c>
      <c r="B34" s="154"/>
      <c r="C34" s="79"/>
      <c r="D34" s="154"/>
      <c r="E34" s="216"/>
      <c r="F34" s="216"/>
    </row>
    <row r="35" spans="1:8" s="115" customFormat="1">
      <c r="A35" s="53" t="s">
        <v>163</v>
      </c>
      <c r="B35" s="154" t="s">
        <v>164</v>
      </c>
      <c r="C35" s="54">
        <v>10</v>
      </c>
      <c r="D35" s="154" t="s">
        <v>161</v>
      </c>
      <c r="E35" s="216"/>
      <c r="F35" s="216">
        <f t="shared" si="0"/>
        <v>0</v>
      </c>
    </row>
    <row r="36" spans="1:8" s="115" customFormat="1">
      <c r="A36" s="232"/>
      <c r="B36" s="226"/>
      <c r="C36" s="233"/>
      <c r="D36" s="234"/>
      <c r="E36" s="216"/>
      <c r="F36" s="216"/>
    </row>
    <row r="37" spans="1:8" s="115" customFormat="1">
      <c r="A37" s="235" t="s">
        <v>206</v>
      </c>
      <c r="B37" s="226"/>
      <c r="C37" s="233"/>
      <c r="D37" s="234"/>
      <c r="E37" s="216"/>
      <c r="F37" s="216"/>
    </row>
    <row r="38" spans="1:8" s="115" customFormat="1">
      <c r="A38" s="232"/>
      <c r="B38" s="226"/>
      <c r="C38" s="233"/>
      <c r="D38" s="234"/>
      <c r="E38" s="216"/>
      <c r="F38" s="216"/>
    </row>
    <row r="39" spans="1:8" s="115" customFormat="1">
      <c r="A39" s="232" t="s">
        <v>207</v>
      </c>
      <c r="B39" s="226" t="s">
        <v>208</v>
      </c>
      <c r="C39" s="233">
        <v>9</v>
      </c>
      <c r="D39" s="234" t="s">
        <v>3</v>
      </c>
      <c r="E39" s="216"/>
      <c r="F39" s="216">
        <f t="shared" ref="F39" si="1">C39*E39</f>
        <v>0</v>
      </c>
    </row>
    <row r="40" spans="1:8" s="115" customFormat="1">
      <c r="A40" s="232"/>
      <c r="B40" s="226"/>
      <c r="C40" s="233"/>
      <c r="D40" s="234"/>
      <c r="E40" s="236"/>
      <c r="F40" s="216"/>
    </row>
    <row r="41" spans="1:8" s="115" customFormat="1">
      <c r="A41" s="232"/>
      <c r="B41" s="226"/>
      <c r="C41" s="233"/>
      <c r="D41" s="234"/>
      <c r="E41" s="236"/>
      <c r="F41" s="216"/>
    </row>
    <row r="42" spans="1:8">
      <c r="A42" s="225"/>
      <c r="B42" s="237"/>
      <c r="C42" s="238"/>
      <c r="D42" s="234"/>
      <c r="E42" s="209"/>
      <c r="F42" s="210"/>
      <c r="H42" s="239"/>
    </row>
    <row r="43" spans="1:8">
      <c r="A43" s="225"/>
      <c r="B43" s="237"/>
      <c r="C43" s="238"/>
      <c r="D43" s="234"/>
      <c r="E43" s="209"/>
      <c r="F43" s="210"/>
      <c r="H43" s="239"/>
    </row>
    <row r="44" spans="1:8" ht="12.75" customHeight="1" thickBot="1">
      <c r="A44" s="24"/>
      <c r="B44" s="59"/>
      <c r="C44" s="60"/>
      <c r="D44" s="789" t="s">
        <v>131</v>
      </c>
      <c r="E44" s="790"/>
      <c r="F44" s="61">
        <f>SUM(F8:F43)</f>
        <v>0</v>
      </c>
    </row>
    <row r="45" spans="1:8" ht="13.5" thickTop="1"/>
  </sheetData>
  <sheetProtection selectLockedCells="1"/>
  <mergeCells count="8">
    <mergeCell ref="D44:E44"/>
    <mergeCell ref="E3:F3"/>
    <mergeCell ref="A4:A5"/>
    <mergeCell ref="B4:B5"/>
    <mergeCell ref="C4:C5"/>
    <mergeCell ref="D4:D5"/>
    <mergeCell ref="E4:E5"/>
    <mergeCell ref="F4:F5"/>
  </mergeCells>
  <pageMargins left="0.59055118110236227" right="0.39370078740157483" top="0.39370078740157483" bottom="0.59055118110236227" header="0.31496062992125984" footer="0.31496062992125984"/>
  <pageSetup paperSize="9" scale="84" fitToHeight="0" orientation="landscape" r:id="rId1"/>
  <headerFooter scaleWithDoc="0">
    <oddFooter>&amp;C&amp;K03-013Page &amp;P of &amp;N</oddFooter>
  </headerFooter>
  <rowBreaks count="1" manualBreakCount="1">
    <brk id="27" max="5" man="1"/>
  </row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F16"/>
  <sheetViews>
    <sheetView windowProtection="1" view="pageBreakPreview" zoomScale="90" zoomScaleNormal="85" zoomScaleSheetLayoutView="90" zoomScalePageLayoutView="85" workbookViewId="0">
      <selection activeCell="A9" sqref="A9"/>
    </sheetView>
  </sheetViews>
  <sheetFormatPr defaultColWidth="9" defaultRowHeight="12.75"/>
  <cols>
    <col min="1" max="1" width="70.5" style="4" customWidth="1"/>
    <col min="2" max="2" width="16" style="98" bestFit="1" customWidth="1"/>
    <col min="3" max="3" width="13" style="4" customWidth="1"/>
    <col min="4" max="4" width="10.75" style="4" customWidth="1"/>
    <col min="5" max="5" width="12.75" style="4" customWidth="1"/>
    <col min="6" max="6" width="14.75" style="4" customWidth="1"/>
    <col min="7" max="16384" width="9" style="4"/>
  </cols>
  <sheetData>
    <row r="1" spans="1:6" ht="15.75">
      <c r="A1" s="152" t="str">
        <f>SUMMARY!B3</f>
        <v>Nelson Square - 1-51 Vaughan House</v>
      </c>
      <c r="B1" s="64"/>
      <c r="C1" s="63"/>
      <c r="D1" s="63"/>
    </row>
    <row r="2" spans="1:6" ht="15.75">
      <c r="A2" s="152" t="s">
        <v>189</v>
      </c>
      <c r="B2" s="64"/>
      <c r="C2" s="63"/>
      <c r="D2" s="63"/>
    </row>
    <row r="3" spans="1:6">
      <c r="A3" s="785" t="s">
        <v>6</v>
      </c>
      <c r="B3" s="779" t="s">
        <v>67</v>
      </c>
      <c r="C3" s="797" t="s">
        <v>68</v>
      </c>
      <c r="D3" s="797" t="s">
        <v>7</v>
      </c>
      <c r="E3" s="772" t="s">
        <v>70</v>
      </c>
      <c r="F3" s="772" t="s">
        <v>71</v>
      </c>
    </row>
    <row r="4" spans="1:6" ht="28.5" customHeight="1">
      <c r="A4" s="786"/>
      <c r="B4" s="779"/>
      <c r="C4" s="797"/>
      <c r="D4" s="797"/>
      <c r="E4" s="772"/>
      <c r="F4" s="772"/>
    </row>
    <row r="5" spans="1:6" ht="12.75" customHeight="1">
      <c r="A5" s="66" t="s">
        <v>109</v>
      </c>
      <c r="B5" s="122"/>
      <c r="C5" s="122"/>
      <c r="D5" s="122"/>
      <c r="E5" s="120"/>
      <c r="F5" s="121"/>
    </row>
    <row r="6" spans="1:6" ht="12.75" customHeight="1">
      <c r="A6" s="167" t="s">
        <v>174</v>
      </c>
      <c r="B6" s="167"/>
      <c r="C6" s="167"/>
      <c r="D6" s="167"/>
      <c r="E6" s="240"/>
      <c r="F6" s="240"/>
    </row>
    <row r="7" spans="1:6" ht="12.75" customHeight="1">
      <c r="A7" s="171"/>
      <c r="B7" s="171"/>
      <c r="C7" s="171"/>
      <c r="D7" s="171"/>
      <c r="E7" s="241"/>
      <c r="F7" s="241"/>
    </row>
    <row r="8" spans="1:6" ht="15.75" customHeight="1">
      <c r="A8" s="208" t="s">
        <v>175</v>
      </c>
      <c r="B8" s="153"/>
      <c r="C8" s="153"/>
      <c r="D8" s="153"/>
      <c r="E8" s="242"/>
      <c r="F8" s="210"/>
    </row>
    <row r="9" spans="1:6" ht="28.5" customHeight="1">
      <c r="A9" s="182" t="s">
        <v>176</v>
      </c>
      <c r="B9" s="243" t="s">
        <v>177</v>
      </c>
      <c r="C9" s="244">
        <v>9</v>
      </c>
      <c r="D9" s="245" t="s">
        <v>161</v>
      </c>
      <c r="E9" s="246"/>
      <c r="F9" s="247">
        <f>C9*E9</f>
        <v>0</v>
      </c>
    </row>
    <row r="10" spans="1:6">
      <c r="A10" s="182"/>
      <c r="B10" s="248"/>
      <c r="C10" s="249"/>
      <c r="D10" s="244"/>
      <c r="E10" s="250"/>
      <c r="F10" s="247"/>
    </row>
    <row r="11" spans="1:6" ht="12.75" customHeight="1">
      <c r="A11" s="251"/>
      <c r="B11" s="154"/>
      <c r="C11" s="79"/>
      <c r="D11" s="153"/>
      <c r="E11" s="146"/>
      <c r="F11" s="147"/>
    </row>
    <row r="12" spans="1:6" ht="12.75" customHeight="1" thickBot="1">
      <c r="A12" s="252"/>
      <c r="B12" s="253"/>
      <c r="C12" s="254"/>
      <c r="D12" s="255" t="s">
        <v>71</v>
      </c>
      <c r="E12" s="256"/>
      <c r="F12" s="160">
        <f>SUM(F8:F11)</f>
        <v>0</v>
      </c>
    </row>
    <row r="13" spans="1:6" ht="12.75" customHeight="1" thickTop="1">
      <c r="C13" s="116"/>
      <c r="E13" s="65"/>
      <c r="F13" s="65"/>
    </row>
    <row r="14" spans="1:6" ht="12.75" customHeight="1">
      <c r="C14" s="116"/>
      <c r="E14" s="65"/>
      <c r="F14" s="65"/>
    </row>
    <row r="15" spans="1:6" ht="12.75" customHeight="1">
      <c r="C15" s="116"/>
      <c r="E15" s="65"/>
      <c r="F15" s="65"/>
    </row>
    <row r="16" spans="1:6" ht="12.75" customHeight="1"/>
  </sheetData>
  <sheetProtection selectLockedCells="1"/>
  <protectedRanges>
    <protectedRange sqref="E10:E11" name="Range1_18_3_1"/>
  </protectedRanges>
  <mergeCells count="6">
    <mergeCell ref="F3:F4"/>
    <mergeCell ref="A3:A4"/>
    <mergeCell ref="B3:B4"/>
    <mergeCell ref="C3:C4"/>
    <mergeCell ref="D3:D4"/>
    <mergeCell ref="E3:E4"/>
  </mergeCells>
  <pageMargins left="0.70866141732283472" right="0.70866141732283472" top="0.74803149606299213" bottom="0.74803149606299213" header="0.31496062992125984" footer="0.31496062992125984"/>
  <pageSetup paperSize="9" scale="8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rgb="FF00B050"/>
    <pageSetUpPr fitToPage="1"/>
  </sheetPr>
  <dimension ref="A1:K39"/>
  <sheetViews>
    <sheetView windowProtection="1" view="pageBreakPreview" zoomScale="85" zoomScaleNormal="70" zoomScaleSheetLayoutView="85" zoomScalePageLayoutView="85" workbookViewId="0">
      <selection activeCell="D33" sqref="D33"/>
    </sheetView>
  </sheetViews>
  <sheetFormatPr defaultColWidth="8.75" defaultRowHeight="12.75"/>
  <cols>
    <col min="1" max="1" width="86" style="30" customWidth="1"/>
    <col min="2" max="2" width="13" style="2" customWidth="1"/>
    <col min="3" max="3" width="11.875" style="2" customWidth="1"/>
    <col min="4" max="4" width="10.25" style="30" customWidth="1"/>
    <col min="5" max="5" width="11.875" style="286" customWidth="1"/>
    <col min="6" max="6" width="11.875" style="287" customWidth="1"/>
    <col min="7" max="8" width="8.75" style="30"/>
    <col min="9" max="9" width="9.375" style="30" bestFit="1" customWidth="1"/>
    <col min="10" max="16384" width="8.75" style="30"/>
  </cols>
  <sheetData>
    <row r="1" spans="1:9" ht="15.75">
      <c r="A1" s="99" t="str">
        <f>SUMMARY!B3</f>
        <v>Nelson Square - 1-51 Vaughan House</v>
      </c>
      <c r="B1" s="505"/>
      <c r="C1" s="127"/>
      <c r="D1" s="285"/>
    </row>
    <row r="2" spans="1:9" ht="15.75">
      <c r="A2" s="99" t="s">
        <v>251</v>
      </c>
      <c r="B2" s="505"/>
      <c r="C2" s="127"/>
      <c r="D2" s="285"/>
      <c r="E2" s="823"/>
      <c r="F2" s="824"/>
    </row>
    <row r="3" spans="1:9" ht="12.75" customHeight="1">
      <c r="A3" s="785" t="s">
        <v>22</v>
      </c>
      <c r="B3" s="785" t="s">
        <v>263</v>
      </c>
      <c r="C3" s="785" t="s">
        <v>68</v>
      </c>
      <c r="D3" s="797" t="s">
        <v>69</v>
      </c>
      <c r="E3" s="807" t="s">
        <v>70</v>
      </c>
      <c r="F3" s="807" t="s">
        <v>71</v>
      </c>
    </row>
    <row r="4" spans="1:9" ht="28.5" customHeight="1">
      <c r="A4" s="786"/>
      <c r="B4" s="786"/>
      <c r="C4" s="786"/>
      <c r="D4" s="797"/>
      <c r="E4" s="799"/>
      <c r="F4" s="799"/>
    </row>
    <row r="5" spans="1:9" ht="33" customHeight="1">
      <c r="A5" s="100" t="s">
        <v>241</v>
      </c>
      <c r="B5" s="128"/>
      <c r="C5" s="128"/>
      <c r="D5" s="122"/>
      <c r="E5" s="120"/>
      <c r="F5" s="121"/>
    </row>
    <row r="6" spans="1:9" ht="12.75" customHeight="1">
      <c r="A6" s="35" t="s">
        <v>5</v>
      </c>
      <c r="B6" s="288"/>
      <c r="C6" s="288"/>
      <c r="D6" s="289"/>
      <c r="E6" s="169"/>
      <c r="F6" s="170"/>
    </row>
    <row r="7" spans="1:9" ht="12.75" customHeight="1">
      <c r="A7" s="290"/>
      <c r="B7" s="291"/>
      <c r="C7" s="291"/>
      <c r="D7" s="292"/>
      <c r="E7" s="173"/>
      <c r="F7" s="174"/>
    </row>
    <row r="8" spans="1:9" s="508" customFormat="1" ht="12.75" customHeight="1">
      <c r="A8" s="471" t="s">
        <v>269</v>
      </c>
      <c r="B8" s="507"/>
      <c r="C8" s="472"/>
      <c r="D8" s="473"/>
      <c r="E8" s="474"/>
      <c r="F8" s="475"/>
    </row>
    <row r="9" spans="1:9" s="508" customFormat="1" ht="12.75" customHeight="1">
      <c r="A9" s="471"/>
      <c r="B9" s="507"/>
      <c r="C9" s="472"/>
      <c r="D9" s="473"/>
      <c r="E9" s="474"/>
      <c r="F9" s="475"/>
    </row>
    <row r="10" spans="1:9" s="508" customFormat="1" ht="12.75" customHeight="1">
      <c r="A10" s="477" t="s">
        <v>365</v>
      </c>
      <c r="B10" s="485"/>
      <c r="C10" s="478"/>
      <c r="D10" s="479"/>
      <c r="E10" s="480"/>
      <c r="F10" s="475"/>
    </row>
    <row r="11" spans="1:9" s="508" customFormat="1" ht="12.75" customHeight="1">
      <c r="A11" s="509" t="s">
        <v>271</v>
      </c>
      <c r="B11" s="485" t="s">
        <v>272</v>
      </c>
      <c r="C11" s="481">
        <v>110</v>
      </c>
      <c r="D11" s="482" t="s">
        <v>1</v>
      </c>
      <c r="E11" s="480">
        <v>12.08</v>
      </c>
      <c r="F11" s="487">
        <f>C11*E11</f>
        <v>1328.8</v>
      </c>
      <c r="H11" s="510"/>
      <c r="I11" s="510"/>
    </row>
    <row r="12" spans="1:9" s="508" customFormat="1" ht="12.75" customHeight="1">
      <c r="A12" s="509" t="s">
        <v>273</v>
      </c>
      <c r="B12" s="485" t="s">
        <v>274</v>
      </c>
      <c r="C12" s="478">
        <v>90</v>
      </c>
      <c r="D12" s="479" t="s">
        <v>3</v>
      </c>
      <c r="E12" s="480">
        <v>5.35</v>
      </c>
      <c r="F12" s="487">
        <f>C12*E12</f>
        <v>481.49999999999994</v>
      </c>
      <c r="H12" s="510"/>
      <c r="I12" s="510"/>
    </row>
    <row r="13" spans="1:9" s="508" customFormat="1" ht="12.75" customHeight="1">
      <c r="A13" s="509"/>
      <c r="B13" s="485"/>
      <c r="C13" s="478"/>
      <c r="D13" s="479"/>
      <c r="E13" s="480"/>
      <c r="F13" s="487"/>
      <c r="H13" s="510"/>
      <c r="I13" s="510"/>
    </row>
    <row r="14" spans="1:9" s="508" customFormat="1" ht="12.75" customHeight="1">
      <c r="A14" s="471" t="s">
        <v>275</v>
      </c>
      <c r="B14" s="485"/>
      <c r="C14" s="478"/>
      <c r="D14" s="479"/>
      <c r="E14" s="480"/>
      <c r="F14" s="487"/>
    </row>
    <row r="15" spans="1:9" s="508" customFormat="1" ht="12.75" customHeight="1">
      <c r="A15" s="509" t="s">
        <v>271</v>
      </c>
      <c r="B15" s="485" t="s">
        <v>276</v>
      </c>
      <c r="C15" s="478">
        <v>180</v>
      </c>
      <c r="D15" s="479" t="s">
        <v>1</v>
      </c>
      <c r="E15" s="480">
        <v>12.08</v>
      </c>
      <c r="F15" s="487">
        <f>C15*E15</f>
        <v>2174.4</v>
      </c>
      <c r="I15" s="510"/>
    </row>
    <row r="16" spans="1:9" s="508" customFormat="1" ht="12.75" customHeight="1">
      <c r="A16" s="509" t="s">
        <v>273</v>
      </c>
      <c r="B16" s="485" t="s">
        <v>277</v>
      </c>
      <c r="C16" s="478">
        <v>120</v>
      </c>
      <c r="D16" s="479" t="s">
        <v>3</v>
      </c>
      <c r="E16" s="480">
        <v>5.78</v>
      </c>
      <c r="F16" s="487">
        <f>C16*E16</f>
        <v>693.6</v>
      </c>
      <c r="I16" s="510"/>
    </row>
    <row r="17" spans="1:9" s="493" customFormat="1" ht="12.75" customHeight="1">
      <c r="A17" s="497"/>
      <c r="B17" s="501"/>
      <c r="C17" s="494"/>
      <c r="D17" s="495"/>
      <c r="E17" s="496"/>
      <c r="F17" s="498"/>
    </row>
    <row r="18" spans="1:9" s="508" customFormat="1" ht="12.75" customHeight="1">
      <c r="A18" s="471" t="s">
        <v>278</v>
      </c>
      <c r="B18" s="485"/>
      <c r="C18" s="478"/>
      <c r="D18" s="482"/>
      <c r="E18" s="480"/>
      <c r="F18" s="475"/>
    </row>
    <row r="19" spans="1:9" s="508" customFormat="1" ht="12.75" customHeight="1">
      <c r="A19" s="692" t="s">
        <v>279</v>
      </c>
      <c r="B19" s="485"/>
      <c r="C19" s="478"/>
      <c r="D19" s="479"/>
      <c r="E19" s="480"/>
      <c r="F19" s="475"/>
    </row>
    <row r="20" spans="1:9" s="508" customFormat="1" ht="12.75" customHeight="1">
      <c r="A20" s="483" t="s">
        <v>280</v>
      </c>
      <c r="B20" s="478" t="s">
        <v>281</v>
      </c>
      <c r="C20" s="478">
        <v>54</v>
      </c>
      <c r="D20" s="484" t="s">
        <v>1</v>
      </c>
      <c r="E20" s="480">
        <v>11.03</v>
      </c>
      <c r="F20" s="487">
        <f t="shared" ref="F20:F22" si="0">C20*E20</f>
        <v>595.62</v>
      </c>
      <c r="I20" s="510"/>
    </row>
    <row r="21" spans="1:9" s="508" customFormat="1" ht="12.75" customHeight="1">
      <c r="A21" s="483" t="s">
        <v>282</v>
      </c>
      <c r="B21" s="478" t="s">
        <v>281</v>
      </c>
      <c r="C21" s="478">
        <v>76</v>
      </c>
      <c r="D21" s="484" t="s">
        <v>1</v>
      </c>
      <c r="E21" s="480">
        <v>11.03</v>
      </c>
      <c r="F21" s="487">
        <f t="shared" si="0"/>
        <v>838.28</v>
      </c>
      <c r="I21" s="510"/>
    </row>
    <row r="22" spans="1:9" s="508" customFormat="1" ht="12.75" customHeight="1">
      <c r="A22" s="483" t="s">
        <v>283</v>
      </c>
      <c r="B22" s="478" t="s">
        <v>281</v>
      </c>
      <c r="C22" s="478">
        <v>54</v>
      </c>
      <c r="D22" s="484" t="s">
        <v>1</v>
      </c>
      <c r="E22" s="480">
        <v>11.03</v>
      </c>
      <c r="F22" s="487">
        <f t="shared" si="0"/>
        <v>595.62</v>
      </c>
      <c r="I22" s="510"/>
    </row>
    <row r="23" spans="1:9" s="493" customFormat="1" ht="12.75" customHeight="1">
      <c r="A23" s="500"/>
      <c r="B23" s="501"/>
      <c r="C23" s="501"/>
      <c r="D23" s="495"/>
      <c r="E23" s="496"/>
      <c r="F23" s="492"/>
    </row>
    <row r="24" spans="1:9" s="508" customFormat="1" ht="12.75" customHeight="1">
      <c r="A24" s="693" t="s">
        <v>285</v>
      </c>
      <c r="B24" s="694"/>
      <c r="C24" s="694"/>
      <c r="D24" s="695"/>
      <c r="E24" s="696"/>
      <c r="F24" s="487"/>
    </row>
    <row r="25" spans="1:9" s="508" customFormat="1" ht="12.75" customHeight="1">
      <c r="A25" s="697" t="s">
        <v>273</v>
      </c>
      <c r="B25" s="694" t="s">
        <v>286</v>
      </c>
      <c r="C25" s="694">
        <v>200</v>
      </c>
      <c r="D25" s="695" t="s">
        <v>3</v>
      </c>
      <c r="E25" s="696">
        <v>6.3000000000000007</v>
      </c>
      <c r="F25" s="487">
        <f>C25*E25</f>
        <v>1260.0000000000002</v>
      </c>
      <c r="I25" s="510"/>
    </row>
    <row r="26" spans="1:9" s="493" customFormat="1" ht="12.75" customHeight="1">
      <c r="A26" s="500"/>
      <c r="B26" s="501"/>
      <c r="C26" s="501"/>
      <c r="D26" s="495"/>
      <c r="E26" s="496"/>
      <c r="F26" s="492"/>
    </row>
    <row r="27" spans="1:9" s="508" customFormat="1" ht="25.5" customHeight="1">
      <c r="A27" s="511" t="s">
        <v>295</v>
      </c>
      <c r="B27" s="485"/>
      <c r="C27" s="485"/>
      <c r="D27" s="482"/>
      <c r="E27" s="512"/>
      <c r="F27" s="475"/>
    </row>
    <row r="28" spans="1:9" s="508" customFormat="1" ht="12.75" customHeight="1">
      <c r="A28" s="509" t="s">
        <v>293</v>
      </c>
      <c r="B28" s="485" t="s">
        <v>287</v>
      </c>
      <c r="C28" s="478">
        <v>1638</v>
      </c>
      <c r="D28" s="482" t="s">
        <v>1</v>
      </c>
      <c r="E28" s="480">
        <v>18.900000000000002</v>
      </c>
      <c r="F28" s="487">
        <f>C28*E28</f>
        <v>30958.200000000004</v>
      </c>
      <c r="I28" s="510"/>
    </row>
    <row r="29" spans="1:9" s="508" customFormat="1" ht="12.75" customHeight="1">
      <c r="A29" s="509" t="s">
        <v>294</v>
      </c>
      <c r="B29" s="485" t="s">
        <v>287</v>
      </c>
      <c r="C29" s="478">
        <f>730+560</f>
        <v>1290</v>
      </c>
      <c r="D29" s="482" t="s">
        <v>1</v>
      </c>
      <c r="E29" s="480">
        <v>18.900000000000002</v>
      </c>
      <c r="F29" s="487">
        <f>C29*E29</f>
        <v>24381.000000000004</v>
      </c>
      <c r="I29" s="510"/>
    </row>
    <row r="30" spans="1:9" s="508" customFormat="1" ht="12.75" customHeight="1">
      <c r="A30" s="483" t="s">
        <v>273</v>
      </c>
      <c r="B30" s="513" t="s">
        <v>288</v>
      </c>
      <c r="C30" s="513">
        <v>400</v>
      </c>
      <c r="D30" s="514" t="s">
        <v>3</v>
      </c>
      <c r="E30" s="515">
        <v>9.18</v>
      </c>
      <c r="F30" s="487">
        <f>C30*E30</f>
        <v>3672</v>
      </c>
      <c r="I30" s="510"/>
    </row>
    <row r="31" spans="1:9" s="493" customFormat="1" ht="12.75" customHeight="1">
      <c r="A31" s="499"/>
      <c r="B31" s="502"/>
      <c r="C31" s="502"/>
      <c r="D31" s="503"/>
      <c r="E31" s="504"/>
      <c r="F31" s="498"/>
    </row>
    <row r="32" spans="1:9" s="508" customFormat="1" ht="12.75" customHeight="1">
      <c r="A32" s="692" t="s">
        <v>427</v>
      </c>
      <c r="B32" s="478"/>
      <c r="C32" s="478"/>
      <c r="D32" s="484"/>
      <c r="E32" s="698"/>
      <c r="F32" s="487"/>
    </row>
    <row r="33" spans="1:11" s="508" customFormat="1" ht="12.75" customHeight="1">
      <c r="A33" s="483" t="s">
        <v>284</v>
      </c>
      <c r="B33" s="478" t="s">
        <v>290</v>
      </c>
      <c r="C33" s="478">
        <f>C28+C29</f>
        <v>2928</v>
      </c>
      <c r="D33" s="484" t="s">
        <v>1</v>
      </c>
      <c r="E33" s="698">
        <v>15.75</v>
      </c>
      <c r="F33" s="487">
        <f>C33*E33</f>
        <v>46116</v>
      </c>
      <c r="I33" s="510"/>
    </row>
    <row r="34" spans="1:11" s="508" customFormat="1" ht="12.75" customHeight="1">
      <c r="A34" s="483" t="s">
        <v>273</v>
      </c>
      <c r="B34" s="478" t="s">
        <v>291</v>
      </c>
      <c r="C34" s="513">
        <f>C30</f>
        <v>400</v>
      </c>
      <c r="D34" s="514" t="s">
        <v>3</v>
      </c>
      <c r="E34" s="698">
        <v>8.4</v>
      </c>
      <c r="F34" s="487">
        <f>C34*E34</f>
        <v>3360</v>
      </c>
      <c r="I34" s="510"/>
    </row>
    <row r="35" spans="1:11" s="508" customFormat="1" ht="12.75" customHeight="1">
      <c r="A35" s="699"/>
      <c r="B35" s="478"/>
      <c r="C35" s="478"/>
      <c r="D35" s="484"/>
      <c r="E35" s="700"/>
      <c r="F35" s="487"/>
    </row>
    <row r="36" spans="1:11" s="508" customFormat="1" ht="12.75" customHeight="1">
      <c r="A36" s="701" t="s">
        <v>426</v>
      </c>
      <c r="B36" s="694" t="s">
        <v>292</v>
      </c>
      <c r="C36" s="694">
        <v>800</v>
      </c>
      <c r="D36" s="514" t="s">
        <v>1</v>
      </c>
      <c r="E36" s="702">
        <v>9.85</v>
      </c>
      <c r="F36" s="487">
        <f>C36*E36</f>
        <v>7880</v>
      </c>
      <c r="I36" s="510"/>
    </row>
    <row r="37" spans="1:11" s="476" customFormat="1">
      <c r="A37" s="488"/>
      <c r="B37" s="506"/>
      <c r="C37" s="489"/>
      <c r="D37" s="490"/>
      <c r="E37" s="491"/>
      <c r="F37" s="475">
        <f>SUM(F8:F36)</f>
        <v>124335.02</v>
      </c>
    </row>
    <row r="39" spans="1:11">
      <c r="I39" s="380"/>
      <c r="K39" s="380"/>
    </row>
  </sheetData>
  <sheetProtection selectLockedCells="1"/>
  <mergeCells count="7">
    <mergeCell ref="E2:F2"/>
    <mergeCell ref="E3:E4"/>
    <mergeCell ref="F3:F4"/>
    <mergeCell ref="A3:A4"/>
    <mergeCell ref="D3:D4"/>
    <mergeCell ref="C3:C4"/>
    <mergeCell ref="B3:B4"/>
  </mergeCells>
  <phoneticPr fontId="27" type="noConversion"/>
  <pageMargins left="0.59055118110236227" right="0.39370078740157483" top="0.39370078740157483" bottom="0.59055118110236227" header="0.31496062992125984" footer="0.31496062992125984"/>
  <pageSetup paperSize="9" scale="83" fitToHeight="0" orientation="landscape" r:id="rId1"/>
  <headerFooter scaleWithDoc="0">
    <oddFooter>&amp;C&amp;K03-013Page &amp;P of &amp;N</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00B050"/>
    <pageSetUpPr fitToPage="1"/>
  </sheetPr>
  <dimension ref="A1:E21"/>
  <sheetViews>
    <sheetView windowProtection="1" view="pageBreakPreview" zoomScaleNormal="100" zoomScaleSheetLayoutView="100" zoomScalePageLayoutView="85" workbookViewId="0">
      <selection activeCell="M36" sqref="M36"/>
    </sheetView>
  </sheetViews>
  <sheetFormatPr defaultColWidth="9" defaultRowHeight="12.75"/>
  <cols>
    <col min="1" max="1" width="49.625" style="4" customWidth="1"/>
    <col min="2" max="2" width="15" style="4" customWidth="1"/>
    <col min="3" max="3" width="12.75" style="4" customWidth="1"/>
    <col min="4" max="4" width="11" style="98" customWidth="1"/>
    <col min="5" max="5" width="13.875" style="98" customWidth="1"/>
    <col min="6" max="16384" width="9" style="4"/>
  </cols>
  <sheetData>
    <row r="1" spans="1:5" ht="15.75">
      <c r="A1" s="50" t="str">
        <f>SUMMARY!B3</f>
        <v>Nelson Square - 1-51 Vaughan House</v>
      </c>
      <c r="B1" s="63"/>
      <c r="C1" s="63"/>
      <c r="D1" s="64"/>
      <c r="E1" s="64"/>
    </row>
    <row r="2" spans="1:5" ht="15.75">
      <c r="A2" s="50" t="s">
        <v>138</v>
      </c>
      <c r="B2" s="63"/>
      <c r="C2" s="63"/>
      <c r="D2" s="64"/>
      <c r="E2" s="64"/>
    </row>
    <row r="3" spans="1:5">
      <c r="A3" s="785" t="s">
        <v>6</v>
      </c>
      <c r="B3" s="797" t="s">
        <v>68</v>
      </c>
      <c r="C3" s="797" t="s">
        <v>7</v>
      </c>
      <c r="D3" s="826" t="s">
        <v>119</v>
      </c>
      <c r="E3" s="825" t="s">
        <v>71</v>
      </c>
    </row>
    <row r="4" spans="1:5" ht="28.5" customHeight="1">
      <c r="A4" s="786"/>
      <c r="B4" s="797"/>
      <c r="C4" s="797"/>
      <c r="D4" s="827"/>
      <c r="E4" s="825"/>
    </row>
    <row r="5" spans="1:5" ht="42" customHeight="1">
      <c r="A5" s="100" t="s">
        <v>109</v>
      </c>
      <c r="B5" s="122"/>
      <c r="C5" s="122"/>
      <c r="D5" s="257"/>
      <c r="E5" s="258"/>
    </row>
    <row r="6" spans="1:5" ht="12.75" customHeight="1">
      <c r="A6" s="142"/>
      <c r="B6" s="153"/>
      <c r="C6" s="153"/>
      <c r="D6" s="259"/>
      <c r="E6" s="260"/>
    </row>
    <row r="7" spans="1:5" ht="16.5" customHeight="1">
      <c r="A7" s="142" t="s">
        <v>110</v>
      </c>
      <c r="B7" s="153"/>
      <c r="C7" s="153"/>
      <c r="D7" s="259"/>
      <c r="E7" s="260"/>
    </row>
    <row r="8" spans="1:5" ht="12.75" customHeight="1">
      <c r="A8" s="360"/>
      <c r="B8" s="153"/>
      <c r="C8" s="222"/>
      <c r="D8" s="361"/>
      <c r="E8" s="260"/>
    </row>
    <row r="9" spans="1:5">
      <c r="A9" s="359" t="s">
        <v>245</v>
      </c>
      <c r="B9" s="265">
        <v>1</v>
      </c>
      <c r="C9" s="266" t="s">
        <v>243</v>
      </c>
      <c r="D9" s="262">
        <v>5000</v>
      </c>
      <c r="E9" s="263">
        <f t="shared" ref="E9:E18" si="0">B9*D9</f>
        <v>5000</v>
      </c>
    </row>
    <row r="10" spans="1:5">
      <c r="A10" s="359" t="s">
        <v>266</v>
      </c>
      <c r="B10" s="265">
        <v>1</v>
      </c>
      <c r="C10" s="266" t="s">
        <v>243</v>
      </c>
      <c r="D10" s="262">
        <v>5000</v>
      </c>
      <c r="E10" s="263">
        <f t="shared" si="0"/>
        <v>5000</v>
      </c>
    </row>
    <row r="11" spans="1:5" ht="25.5">
      <c r="A11" s="359" t="s">
        <v>249</v>
      </c>
      <c r="B11" s="265">
        <v>1</v>
      </c>
      <c r="C11" s="266" t="s">
        <v>243</v>
      </c>
      <c r="D11" s="262">
        <v>10000</v>
      </c>
      <c r="E11" s="263">
        <f t="shared" si="0"/>
        <v>10000</v>
      </c>
    </row>
    <row r="12" spans="1:5">
      <c r="A12" s="359" t="s">
        <v>252</v>
      </c>
      <c r="B12" s="265">
        <v>1</v>
      </c>
      <c r="C12" s="266" t="s">
        <v>243</v>
      </c>
      <c r="D12" s="262">
        <v>20000</v>
      </c>
      <c r="E12" s="263">
        <f t="shared" si="0"/>
        <v>20000</v>
      </c>
    </row>
    <row r="13" spans="1:5" ht="25.5">
      <c r="A13" s="359" t="s">
        <v>253</v>
      </c>
      <c r="B13" s="265">
        <v>1</v>
      </c>
      <c r="C13" s="266" t="s">
        <v>243</v>
      </c>
      <c r="D13" s="262">
        <v>2500</v>
      </c>
      <c r="E13" s="263">
        <f t="shared" si="0"/>
        <v>2500</v>
      </c>
    </row>
    <row r="14" spans="1:5">
      <c r="A14" s="359" t="s">
        <v>267</v>
      </c>
      <c r="B14" s="265">
        <v>1</v>
      </c>
      <c r="C14" s="266" t="s">
        <v>243</v>
      </c>
      <c r="D14" s="262">
        <v>5000</v>
      </c>
      <c r="E14" s="263">
        <f t="shared" si="0"/>
        <v>5000</v>
      </c>
    </row>
    <row r="15" spans="1:5" ht="25.5">
      <c r="A15" s="359" t="s">
        <v>268</v>
      </c>
      <c r="B15" s="265">
        <v>1</v>
      </c>
      <c r="C15" s="266" t="s">
        <v>243</v>
      </c>
      <c r="D15" s="262">
        <v>2500</v>
      </c>
      <c r="E15" s="263">
        <f t="shared" si="0"/>
        <v>2500</v>
      </c>
    </row>
    <row r="16" spans="1:5" ht="25.5">
      <c r="A16" s="359" t="s">
        <v>384</v>
      </c>
      <c r="B16" s="265">
        <v>1</v>
      </c>
      <c r="C16" s="266" t="s">
        <v>243</v>
      </c>
      <c r="D16" s="262">
        <v>2500</v>
      </c>
      <c r="E16" s="263">
        <f t="shared" si="0"/>
        <v>2500</v>
      </c>
    </row>
    <row r="17" spans="1:5" ht="25.5">
      <c r="A17" s="359" t="s">
        <v>402</v>
      </c>
      <c r="B17" s="265">
        <v>1</v>
      </c>
      <c r="C17" s="266" t="s">
        <v>243</v>
      </c>
      <c r="D17" s="262">
        <v>5000</v>
      </c>
      <c r="E17" s="263">
        <f t="shared" si="0"/>
        <v>5000</v>
      </c>
    </row>
    <row r="18" spans="1:5">
      <c r="A18" s="359" t="s">
        <v>425</v>
      </c>
      <c r="B18" s="265">
        <v>1</v>
      </c>
      <c r="C18" s="266" t="s">
        <v>243</v>
      </c>
      <c r="D18" s="262">
        <v>5000</v>
      </c>
      <c r="E18" s="263">
        <f t="shared" si="0"/>
        <v>5000</v>
      </c>
    </row>
    <row r="19" spans="1:5" ht="18.75" customHeight="1">
      <c r="A19" s="264"/>
      <c r="B19" s="265"/>
      <c r="C19" s="266"/>
      <c r="D19" s="267"/>
      <c r="E19" s="268"/>
    </row>
    <row r="20" spans="1:5" ht="19.5" customHeight="1" thickBot="1">
      <c r="A20" s="269"/>
      <c r="B20" s="254"/>
      <c r="C20" s="363" t="s">
        <v>71</v>
      </c>
      <c r="D20" s="362"/>
      <c r="E20" s="270">
        <f>SUM(E9:E19)</f>
        <v>62500</v>
      </c>
    </row>
    <row r="21" spans="1:5" ht="13.5" thickTop="1"/>
  </sheetData>
  <sheetProtection selectLockedCells="1"/>
  <mergeCells count="5">
    <mergeCell ref="E3:E4"/>
    <mergeCell ref="A3:A4"/>
    <mergeCell ref="B3:B4"/>
    <mergeCell ref="C3:C4"/>
    <mergeCell ref="D3:D4"/>
  </mergeCells>
  <pageMargins left="0.59055118110236227" right="0.39370078740157483" top="0.39370078740157483" bottom="0.59055118110236227" header="0.31496062992125984" footer="0.31496062992125984"/>
  <pageSetup paperSize="9" fitToHeight="0" orientation="landscape" r:id="rId1"/>
  <headerFooter scaleWithDoc="0">
    <oddFooter>&amp;C&amp;K03-013Page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F0"/>
    <pageSetUpPr fitToPage="1"/>
  </sheetPr>
  <dimension ref="A1:I25"/>
  <sheetViews>
    <sheetView windowProtection="1" view="pageBreakPreview" zoomScale="90" zoomScaleNormal="85" zoomScaleSheetLayoutView="90" zoomScalePageLayoutView="85" workbookViewId="0">
      <selection activeCell="G11" sqref="G11"/>
    </sheetView>
  </sheetViews>
  <sheetFormatPr defaultColWidth="11.25" defaultRowHeight="12.75"/>
  <cols>
    <col min="1" max="1" width="55.375" style="4" customWidth="1"/>
    <col min="2" max="3" width="11.25" style="2"/>
    <col min="4" max="4" width="12" style="2" customWidth="1"/>
    <col min="5" max="5" width="15.375" style="3" customWidth="1"/>
    <col min="6" max="16384" width="11.25" style="4"/>
  </cols>
  <sheetData>
    <row r="1" spans="1:7" ht="15.75">
      <c r="A1" s="1" t="str">
        <f>SUMMARY!B24</f>
        <v>Nelson Square - 157 – 209 Applegarth House</v>
      </c>
    </row>
    <row r="2" spans="1:7" ht="15.75">
      <c r="A2" s="1" t="s">
        <v>134</v>
      </c>
    </row>
    <row r="3" spans="1:7" ht="15.75">
      <c r="A3" s="1"/>
    </row>
    <row r="4" spans="1:7" ht="12.75" customHeight="1">
      <c r="A4" s="830" t="s">
        <v>6</v>
      </c>
      <c r="B4" s="830" t="s">
        <v>68</v>
      </c>
      <c r="C4" s="775" t="s">
        <v>69</v>
      </c>
      <c r="D4" s="807" t="s">
        <v>70</v>
      </c>
      <c r="E4" s="807" t="s">
        <v>71</v>
      </c>
    </row>
    <row r="5" spans="1:7" ht="28.5" customHeight="1">
      <c r="A5" s="831"/>
      <c r="B5" s="831"/>
      <c r="C5" s="775"/>
      <c r="D5" s="799"/>
      <c r="E5" s="799"/>
    </row>
    <row r="6" spans="1:7" ht="45" customHeight="1">
      <c r="A6" s="28" t="s">
        <v>238</v>
      </c>
      <c r="B6" s="5"/>
      <c r="C6" s="6"/>
      <c r="D6" s="7"/>
      <c r="E6" s="8"/>
    </row>
    <row r="7" spans="1:7" ht="16.5" customHeight="1">
      <c r="A7" s="9" t="s">
        <v>111</v>
      </c>
      <c r="B7" s="5"/>
      <c r="C7" s="10"/>
      <c r="D7" s="11"/>
      <c r="E7" s="12"/>
    </row>
    <row r="8" spans="1:7" ht="25.5">
      <c r="A8" s="13" t="s">
        <v>112</v>
      </c>
      <c r="B8" s="14"/>
      <c r="C8" s="14"/>
      <c r="D8" s="15"/>
      <c r="E8" s="16"/>
    </row>
    <row r="9" spans="1:7">
      <c r="A9" s="13" t="s">
        <v>113</v>
      </c>
      <c r="B9" s="14"/>
      <c r="C9" s="14"/>
      <c r="D9" s="15"/>
      <c r="E9" s="16"/>
    </row>
    <row r="10" spans="1:7" ht="25.5">
      <c r="A10" s="13" t="s">
        <v>114</v>
      </c>
      <c r="B10" s="14"/>
      <c r="C10" s="14"/>
      <c r="D10" s="15"/>
      <c r="E10" s="16"/>
    </row>
    <row r="11" spans="1:7" ht="25.5">
      <c r="A11" s="13" t="s">
        <v>115</v>
      </c>
      <c r="B11" s="14"/>
      <c r="C11" s="14"/>
      <c r="D11" s="15"/>
      <c r="E11" s="16"/>
    </row>
    <row r="12" spans="1:7" ht="25.5">
      <c r="A12" s="13" t="s">
        <v>120</v>
      </c>
      <c r="B12" s="14"/>
      <c r="C12" s="14"/>
      <c r="D12" s="15"/>
      <c r="E12" s="16"/>
    </row>
    <row r="13" spans="1:7">
      <c r="A13" s="13" t="s">
        <v>121</v>
      </c>
      <c r="B13" s="14"/>
      <c r="C13" s="14"/>
      <c r="D13" s="15"/>
      <c r="E13" s="16"/>
    </row>
    <row r="14" spans="1:7">
      <c r="A14" s="13" t="s">
        <v>116</v>
      </c>
      <c r="B14" s="14"/>
      <c r="C14" s="14"/>
      <c r="D14" s="15"/>
      <c r="E14" s="16"/>
    </row>
    <row r="15" spans="1:7" ht="25.5">
      <c r="A15" s="13" t="s">
        <v>117</v>
      </c>
      <c r="B15" s="14"/>
      <c r="C15" s="14"/>
      <c r="D15" s="15"/>
      <c r="E15" s="16"/>
    </row>
    <row r="16" spans="1:7">
      <c r="A16" s="13" t="s">
        <v>118</v>
      </c>
      <c r="B16" s="14"/>
      <c r="C16" s="14"/>
      <c r="D16" s="15"/>
      <c r="E16" s="16"/>
      <c r="F16" s="720"/>
      <c r="G16" s="720"/>
    </row>
    <row r="17" spans="1:9">
      <c r="A17" s="17" t="s">
        <v>344</v>
      </c>
      <c r="B17" s="14">
        <v>1</v>
      </c>
      <c r="C17" s="14" t="s">
        <v>0</v>
      </c>
      <c r="D17" s="381">
        <v>89583</v>
      </c>
      <c r="E17" s="18">
        <f>B17*D17</f>
        <v>89583</v>
      </c>
    </row>
    <row r="18" spans="1:9">
      <c r="A18" s="17"/>
      <c r="B18" s="14"/>
      <c r="C18" s="14"/>
      <c r="D18" s="18"/>
      <c r="E18" s="18"/>
      <c r="F18" s="720"/>
    </row>
    <row r="19" spans="1:9" ht="51">
      <c r="A19" s="13" t="s">
        <v>132</v>
      </c>
      <c r="B19" s="14">
        <v>1</v>
      </c>
      <c r="C19" s="14" t="s">
        <v>0</v>
      </c>
      <c r="D19" s="18">
        <v>500</v>
      </c>
      <c r="E19" s="18">
        <f>B19*D19</f>
        <v>500</v>
      </c>
    </row>
    <row r="20" spans="1:9">
      <c r="A20" s="13"/>
      <c r="B20" s="19"/>
      <c r="C20" s="19"/>
      <c r="D20" s="20"/>
      <c r="E20" s="21"/>
    </row>
    <row r="21" spans="1:9">
      <c r="A21" s="13"/>
      <c r="B21" s="19"/>
      <c r="C21" s="19"/>
      <c r="D21" s="20"/>
      <c r="E21" s="21"/>
    </row>
    <row r="22" spans="1:9">
      <c r="A22" s="13"/>
      <c r="B22" s="19"/>
      <c r="C22" s="19"/>
      <c r="D22" s="20"/>
      <c r="E22" s="21"/>
      <c r="H22" s="22"/>
      <c r="I22" s="23"/>
    </row>
    <row r="23" spans="1:9">
      <c r="A23" s="13"/>
      <c r="B23" s="19"/>
      <c r="C23" s="19"/>
      <c r="D23" s="20"/>
      <c r="E23" s="21"/>
    </row>
    <row r="24" spans="1:9" ht="18.75" customHeight="1" thickBot="1">
      <c r="A24" s="24"/>
      <c r="B24" s="413"/>
      <c r="C24" s="828" t="s">
        <v>71</v>
      </c>
      <c r="D24" s="829"/>
      <c r="E24" s="26">
        <f>SUM(E8:E22)</f>
        <v>90083</v>
      </c>
      <c r="F24" s="27"/>
    </row>
    <row r="25" spans="1:9" ht="13.5" thickTop="1"/>
  </sheetData>
  <sheetProtection selectLockedCells="1"/>
  <mergeCells count="6">
    <mergeCell ref="E4:E5"/>
    <mergeCell ref="C24:D24"/>
    <mergeCell ref="A4:A5"/>
    <mergeCell ref="B4:B5"/>
    <mergeCell ref="C4:C5"/>
    <mergeCell ref="D4:D5"/>
  </mergeCells>
  <pageMargins left="0.59055118110236227" right="0.39370078740157483" top="0.39370078740157483" bottom="0.59055118110236227" header="0.31496062992125984" footer="0.31496062992125984"/>
  <pageSetup paperSize="9" fitToHeight="0" orientation="landscape" r:id="rId1"/>
  <headerFooter scaleWithDoc="0">
    <oddFooter>&amp;C&amp;K03-011Page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pageSetUpPr fitToPage="1"/>
  </sheetPr>
  <dimension ref="A1:L30"/>
  <sheetViews>
    <sheetView windowProtection="1" view="pageBreakPreview" zoomScale="80" zoomScaleNormal="85" zoomScaleSheetLayoutView="80" zoomScalePageLayoutView="70" workbookViewId="0">
      <selection activeCell="E11" sqref="E11"/>
    </sheetView>
  </sheetViews>
  <sheetFormatPr defaultColWidth="8.75" defaultRowHeight="12.75"/>
  <cols>
    <col min="1" max="1" width="77.25" style="45" customWidth="1"/>
    <col min="2" max="2" width="11" style="45" customWidth="1"/>
    <col min="3" max="3" width="8.75" style="2"/>
    <col min="4" max="4" width="11.875" style="30" customWidth="1"/>
    <col min="5" max="6" width="11.875" style="31" customWidth="1"/>
    <col min="7" max="16384" width="8.75" style="30"/>
  </cols>
  <sheetData>
    <row r="1" spans="1:12" ht="15.75">
      <c r="A1" s="29" t="str">
        <f>SUMMARY!B24</f>
        <v>Nelson Square - 157 – 209 Applegarth House</v>
      </c>
      <c r="B1" s="29"/>
    </row>
    <row r="2" spans="1:12" ht="15.75">
      <c r="A2" s="29" t="s">
        <v>135</v>
      </c>
      <c r="B2" s="29"/>
    </row>
    <row r="3" spans="1:12" ht="15.75">
      <c r="A3" s="29"/>
      <c r="B3" s="29"/>
    </row>
    <row r="4" spans="1:12" ht="12.75" customHeight="1">
      <c r="A4" s="785" t="s">
        <v>28</v>
      </c>
      <c r="B4" s="780" t="s">
        <v>263</v>
      </c>
      <c r="C4" s="780" t="s">
        <v>68</v>
      </c>
      <c r="D4" s="780" t="s">
        <v>72</v>
      </c>
      <c r="E4" s="778" t="s">
        <v>70</v>
      </c>
      <c r="F4" s="778" t="s">
        <v>71</v>
      </c>
    </row>
    <row r="5" spans="1:12" ht="28.5" customHeight="1">
      <c r="A5" s="786"/>
      <c r="B5" s="780"/>
      <c r="C5" s="780"/>
      <c r="D5" s="780"/>
      <c r="E5" s="778"/>
      <c r="F5" s="778"/>
    </row>
    <row r="6" spans="1:12" s="313" customFormat="1" ht="31.5" customHeight="1">
      <c r="A6" s="637" t="s">
        <v>31</v>
      </c>
      <c r="B6" s="638"/>
      <c r="C6" s="639"/>
      <c r="D6" s="569"/>
      <c r="E6" s="640"/>
      <c r="F6" s="640"/>
    </row>
    <row r="7" spans="1:12" s="313" customFormat="1" ht="12.75" customHeight="1">
      <c r="A7" s="294" t="s">
        <v>28</v>
      </c>
      <c r="B7" s="294"/>
      <c r="C7" s="40"/>
      <c r="D7" s="641"/>
      <c r="E7" s="41"/>
      <c r="F7" s="41"/>
    </row>
    <row r="8" spans="1:12" s="313" customFormat="1" ht="12.75" customHeight="1">
      <c r="A8" s="294"/>
      <c r="B8" s="294"/>
      <c r="C8" s="40"/>
      <c r="D8" s="641"/>
      <c r="E8" s="41"/>
      <c r="F8" s="41"/>
    </row>
    <row r="9" spans="1:12" s="313" customFormat="1" ht="27.75" customHeight="1">
      <c r="A9" s="653" t="str">
        <f>'Roof Works'!A9</f>
        <v>All Roofing Works to be priced in accordance with Appendix 6 - Langley Roof Specification &amp; Recommendations</v>
      </c>
      <c r="B9" s="294"/>
      <c r="C9" s="40"/>
      <c r="D9" s="641"/>
      <c r="E9" s="41"/>
      <c r="F9" s="41"/>
    </row>
    <row r="10" spans="1:12" s="313" customFormat="1" ht="12.75" customHeight="1">
      <c r="A10" s="294"/>
      <c r="B10" s="294"/>
      <c r="C10" s="40"/>
      <c r="D10" s="641"/>
      <c r="E10" s="41"/>
      <c r="F10" s="41"/>
    </row>
    <row r="11" spans="1:12" s="313" customFormat="1" ht="12.75" customHeight="1">
      <c r="A11" s="294" t="s">
        <v>378</v>
      </c>
      <c r="B11" s="294"/>
      <c r="C11" s="40"/>
      <c r="D11" s="641"/>
      <c r="E11" s="41"/>
      <c r="F11" s="41"/>
    </row>
    <row r="12" spans="1:12" s="313" customFormat="1" ht="12.75" customHeight="1">
      <c r="A12" s="294"/>
      <c r="B12" s="294"/>
      <c r="C12" s="40"/>
      <c r="D12" s="641"/>
      <c r="E12" s="41"/>
      <c r="F12" s="41"/>
      <c r="H12" s="721"/>
      <c r="I12" s="721"/>
      <c r="J12" s="721"/>
      <c r="K12" s="721"/>
      <c r="L12" s="721"/>
    </row>
    <row r="13" spans="1:12" s="313" customFormat="1" ht="67.5" customHeight="1">
      <c r="A13" s="703" t="s">
        <v>428</v>
      </c>
      <c r="B13" s="654" t="s">
        <v>373</v>
      </c>
      <c r="C13" s="40">
        <v>1</v>
      </c>
      <c r="D13" s="655" t="s">
        <v>4</v>
      </c>
      <c r="E13" s="41">
        <v>87633</v>
      </c>
      <c r="F13" s="41">
        <f>E13*C13</f>
        <v>87633</v>
      </c>
    </row>
    <row r="14" spans="1:12" s="313" customFormat="1" ht="12.75" customHeight="1">
      <c r="A14" s="294"/>
      <c r="B14" s="654"/>
      <c r="C14" s="40"/>
      <c r="D14" s="641"/>
      <c r="E14" s="41"/>
      <c r="F14" s="41"/>
    </row>
    <row r="15" spans="1:12" s="313" customFormat="1" ht="12.75" customHeight="1">
      <c r="A15" s="643"/>
      <c r="B15" s="643"/>
      <c r="C15" s="644"/>
      <c r="D15" s="645"/>
      <c r="E15" s="41"/>
      <c r="F15" s="143"/>
    </row>
    <row r="16" spans="1:12" s="313" customFormat="1" ht="12.75" customHeight="1" thickBot="1">
      <c r="A16" s="646"/>
      <c r="B16" s="646"/>
      <c r="C16" s="647"/>
      <c r="D16" s="832" t="s">
        <v>131</v>
      </c>
      <c r="E16" s="833"/>
      <c r="F16" s="648">
        <f>SUM(F6:F15)</f>
        <v>87633</v>
      </c>
      <c r="G16" s="649"/>
    </row>
    <row r="17" spans="1:6" s="313" customFormat="1" ht="12.75" customHeight="1" thickTop="1">
      <c r="A17" s="650"/>
      <c r="B17" s="650"/>
      <c r="C17" s="651"/>
      <c r="E17" s="652"/>
      <c r="F17" s="652"/>
    </row>
    <row r="20" spans="1:6">
      <c r="E20" s="46"/>
    </row>
    <row r="22" spans="1:6">
      <c r="E22" s="46"/>
    </row>
    <row r="28" spans="1:6">
      <c r="E28" s="46"/>
    </row>
    <row r="30" spans="1:6">
      <c r="E30" s="46"/>
    </row>
  </sheetData>
  <sheetProtection selectLockedCells="1"/>
  <mergeCells count="7">
    <mergeCell ref="F4:F5"/>
    <mergeCell ref="D16:E16"/>
    <mergeCell ref="A4:A5"/>
    <mergeCell ref="C4:C5"/>
    <mergeCell ref="D4:D5"/>
    <mergeCell ref="E4:E5"/>
    <mergeCell ref="B4:B5"/>
  </mergeCells>
  <pageMargins left="0.59055118110236227" right="0.39370078740157483" top="0.39370078740157483" bottom="0.59055118110236227" header="0.31496062992125984" footer="0.31496062992125984"/>
  <pageSetup paperSize="9" scale="85" fitToHeight="0" orientation="landscape" r:id="rId1"/>
  <headerFooter scaleWithDoc="0">
    <oddFooter>&amp;C&amp;K03-013Page &amp;P of &amp;N</oddFooter>
  </headerFooter>
  <rowBreaks count="1" manualBreakCount="1">
    <brk id="17" max="6" man="1"/>
  </rowBreaks>
  <legacyDrawingHF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pageSetUpPr fitToPage="1"/>
  </sheetPr>
  <dimension ref="A1:J24"/>
  <sheetViews>
    <sheetView windowProtection="1" view="pageBreakPreview" topLeftCell="A7" zoomScale="90" zoomScaleNormal="85" zoomScaleSheetLayoutView="90" zoomScalePageLayoutView="85" workbookViewId="0">
      <selection activeCell="F2" sqref="F2"/>
    </sheetView>
  </sheetViews>
  <sheetFormatPr defaultColWidth="11.25" defaultRowHeight="12.75"/>
  <cols>
    <col min="1" max="1" width="46.625" style="4" customWidth="1"/>
    <col min="2" max="4" width="11.25" style="2"/>
    <col min="5" max="5" width="12" style="2" customWidth="1"/>
    <col min="6" max="6" width="15.375" style="3" customWidth="1"/>
    <col min="7" max="16384" width="11.25" style="4"/>
  </cols>
  <sheetData>
    <row r="1" spans="1:10" ht="15.75">
      <c r="A1" s="1" t="str">
        <f>SUMMARY!B3</f>
        <v>Nelson Square - 1-51 Vaughan House</v>
      </c>
    </row>
    <row r="2" spans="1:10" ht="15.75">
      <c r="A2" s="1" t="s">
        <v>134</v>
      </c>
    </row>
    <row r="3" spans="1:10" ht="15.75">
      <c r="A3" s="1"/>
    </row>
    <row r="4" spans="1:10" ht="12.75" customHeight="1">
      <c r="A4" s="774" t="s">
        <v>6</v>
      </c>
      <c r="B4" s="774" t="s">
        <v>67</v>
      </c>
      <c r="C4" s="774" t="s">
        <v>68</v>
      </c>
      <c r="D4" s="775" t="s">
        <v>69</v>
      </c>
      <c r="E4" s="772" t="s">
        <v>70</v>
      </c>
      <c r="F4" s="772" t="s">
        <v>71</v>
      </c>
    </row>
    <row r="5" spans="1:10" ht="28.5" customHeight="1">
      <c r="A5" s="774"/>
      <c r="B5" s="774"/>
      <c r="C5" s="774"/>
      <c r="D5" s="775"/>
      <c r="E5" s="772"/>
      <c r="F5" s="772"/>
    </row>
    <row r="6" spans="1:10" ht="45" customHeight="1">
      <c r="A6" s="459" t="s">
        <v>238</v>
      </c>
      <c r="B6" s="5"/>
      <c r="C6" s="5"/>
      <c r="D6" s="6"/>
      <c r="E6" s="7"/>
      <c r="F6" s="8"/>
    </row>
    <row r="7" spans="1:10" ht="16.5" customHeight="1">
      <c r="A7" s="460" t="s">
        <v>111</v>
      </c>
      <c r="B7" s="5"/>
      <c r="C7" s="5"/>
      <c r="D7" s="10"/>
      <c r="E7" s="11"/>
      <c r="F7" s="12"/>
    </row>
    <row r="8" spans="1:10" ht="25.5">
      <c r="A8" s="13" t="s">
        <v>112</v>
      </c>
      <c r="B8" s="14"/>
      <c r="C8" s="14"/>
      <c r="D8" s="14"/>
      <c r="E8" s="15"/>
      <c r="F8" s="16"/>
    </row>
    <row r="9" spans="1:10">
      <c r="A9" s="13" t="s">
        <v>113</v>
      </c>
      <c r="B9" s="14"/>
      <c r="C9" s="14"/>
      <c r="D9" s="14"/>
      <c r="E9" s="15"/>
      <c r="F9" s="16"/>
    </row>
    <row r="10" spans="1:10" ht="25.5">
      <c r="A10" s="13" t="s">
        <v>114</v>
      </c>
      <c r="B10" s="14"/>
      <c r="C10" s="14"/>
      <c r="D10" s="14"/>
      <c r="E10" s="15"/>
      <c r="F10" s="16"/>
    </row>
    <row r="11" spans="1:10" ht="25.5">
      <c r="A11" s="13" t="s">
        <v>115</v>
      </c>
      <c r="B11" s="14"/>
      <c r="C11" s="14"/>
      <c r="D11" s="14"/>
      <c r="E11" s="15"/>
      <c r="F11" s="16"/>
    </row>
    <row r="12" spans="1:10" ht="25.5">
      <c r="A12" s="13" t="s">
        <v>120</v>
      </c>
      <c r="B12" s="14"/>
      <c r="C12" s="14"/>
      <c r="D12" s="14"/>
      <c r="E12" s="15"/>
      <c r="F12" s="16"/>
    </row>
    <row r="13" spans="1:10">
      <c r="A13" s="13" t="s">
        <v>121</v>
      </c>
      <c r="B13" s="14"/>
      <c r="C13" s="14"/>
      <c r="D13" s="14"/>
      <c r="E13" s="15"/>
      <c r="F13" s="16"/>
    </row>
    <row r="14" spans="1:10">
      <c r="A14" s="13" t="s">
        <v>116</v>
      </c>
      <c r="B14" s="14"/>
      <c r="C14" s="14"/>
      <c r="D14" s="14"/>
      <c r="E14" s="15"/>
      <c r="F14" s="16"/>
    </row>
    <row r="15" spans="1:10" ht="25.5">
      <c r="A15" s="13" t="s">
        <v>117</v>
      </c>
      <c r="B15" s="14"/>
      <c r="C15" s="14"/>
      <c r="D15" s="14"/>
      <c r="E15" s="15"/>
      <c r="F15" s="16"/>
    </row>
    <row r="16" spans="1:10">
      <c r="A16" s="13" t="s">
        <v>118</v>
      </c>
      <c r="B16" s="14"/>
      <c r="C16" s="14"/>
      <c r="D16" s="14"/>
      <c r="E16" s="15"/>
      <c r="F16" s="16"/>
      <c r="G16" s="720"/>
      <c r="H16" s="720"/>
      <c r="I16" s="720"/>
      <c r="J16" s="720"/>
    </row>
    <row r="17" spans="1:10">
      <c r="A17" s="17" t="s">
        <v>262</v>
      </c>
      <c r="B17" s="14" t="s">
        <v>122</v>
      </c>
      <c r="C17" s="14">
        <v>1</v>
      </c>
      <c r="D17" s="14" t="s">
        <v>0</v>
      </c>
      <c r="E17" s="381">
        <v>91500</v>
      </c>
      <c r="F17" s="18">
        <f>C17*E17</f>
        <v>91500</v>
      </c>
    </row>
    <row r="18" spans="1:10">
      <c r="A18" s="17"/>
      <c r="B18" s="14"/>
      <c r="C18" s="14"/>
      <c r="D18" s="14"/>
      <c r="E18" s="18"/>
      <c r="F18" s="18"/>
      <c r="G18" s="720"/>
    </row>
    <row r="19" spans="1:10" ht="63.75">
      <c r="A19" s="13" t="s">
        <v>132</v>
      </c>
      <c r="B19" s="14" t="s">
        <v>123</v>
      </c>
      <c r="C19" s="14">
        <v>1</v>
      </c>
      <c r="D19" s="14" t="s">
        <v>0</v>
      </c>
      <c r="E19" s="18">
        <v>500</v>
      </c>
      <c r="F19" s="18">
        <f>C19*E19</f>
        <v>500</v>
      </c>
    </row>
    <row r="20" spans="1:10">
      <c r="A20" s="13"/>
      <c r="B20" s="19"/>
      <c r="C20" s="19"/>
      <c r="D20" s="19"/>
      <c r="E20" s="20"/>
      <c r="F20" s="21"/>
    </row>
    <row r="21" spans="1:10">
      <c r="A21" s="13"/>
      <c r="B21" s="19"/>
      <c r="C21" s="19"/>
      <c r="D21" s="19"/>
      <c r="E21" s="20"/>
      <c r="F21" s="21"/>
    </row>
    <row r="22" spans="1:10">
      <c r="A22" s="13"/>
      <c r="B22" s="19"/>
      <c r="C22" s="19"/>
      <c r="D22" s="19"/>
      <c r="E22" s="20"/>
      <c r="F22" s="21"/>
      <c r="I22" s="22"/>
      <c r="J22" s="23"/>
    </row>
    <row r="23" spans="1:10">
      <c r="A23" s="13"/>
      <c r="B23" s="19"/>
      <c r="C23" s="19"/>
      <c r="D23" s="19"/>
      <c r="E23" s="20"/>
      <c r="F23" s="21"/>
    </row>
    <row r="24" spans="1:10" ht="18.75" customHeight="1">
      <c r="A24" s="461"/>
      <c r="B24" s="20"/>
      <c r="C24" s="20"/>
      <c r="D24" s="773" t="s">
        <v>71</v>
      </c>
      <c r="E24" s="773"/>
      <c r="F24" s="21">
        <f>SUM(F8:F22)</f>
        <v>92000</v>
      </c>
      <c r="G24" s="27"/>
    </row>
  </sheetData>
  <sheetProtection selectLockedCells="1"/>
  <mergeCells count="7">
    <mergeCell ref="F4:F5"/>
    <mergeCell ref="D24:E24"/>
    <mergeCell ref="A4:A5"/>
    <mergeCell ref="B4:B5"/>
    <mergeCell ref="C4:C5"/>
    <mergeCell ref="D4:D5"/>
    <mergeCell ref="E4:E5"/>
  </mergeCells>
  <pageMargins left="0.59055118110236227" right="0.39370078740157483" top="0.39370078740157483" bottom="0.59055118110236227" header="0.31496062992125984" footer="0.31496062992125984"/>
  <pageSetup paperSize="9" fitToHeight="0" orientation="landscape" r:id="rId1"/>
  <headerFooter scaleWithDoc="0">
    <oddFooter>&amp;C&amp;K03-011Page &amp;P of &amp;N</oddFooter>
  </headerFooter>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F0"/>
    <pageSetUpPr fitToPage="1"/>
  </sheetPr>
  <dimension ref="A3:G22"/>
  <sheetViews>
    <sheetView windowProtection="1" view="pageBreakPreview" zoomScale="85" zoomScaleNormal="100" zoomScaleSheetLayoutView="85" zoomScalePageLayoutView="70" workbookViewId="0">
      <selection activeCell="E16" sqref="E16"/>
    </sheetView>
  </sheetViews>
  <sheetFormatPr defaultColWidth="8.75" defaultRowHeight="12.75"/>
  <cols>
    <col min="1" max="1" width="88" style="45" customWidth="1"/>
    <col min="2" max="2" width="12.25" style="45" customWidth="1"/>
    <col min="3" max="3" width="11.875" style="45" customWidth="1"/>
    <col min="4" max="4" width="11.875" style="284" customWidth="1"/>
    <col min="5" max="5" width="11.875" style="48" customWidth="1"/>
    <col min="6" max="6" width="11.875" style="49" customWidth="1"/>
    <col min="7" max="16384" width="8.75" style="30"/>
  </cols>
  <sheetData>
    <row r="3" spans="1:7" ht="15.75">
      <c r="A3" s="278" t="str">
        <f>SUMMARY!B24</f>
        <v>Nelson Square - 157 – 209 Applegarth House</v>
      </c>
      <c r="B3" s="278"/>
      <c r="C3" s="279"/>
      <c r="D3" s="280"/>
    </row>
    <row r="4" spans="1:7" ht="15.75">
      <c r="A4" s="99" t="s">
        <v>137</v>
      </c>
      <c r="B4" s="99"/>
      <c r="C4" s="117"/>
      <c r="D4" s="280"/>
    </row>
    <row r="5" spans="1:7" ht="15.75">
      <c r="A5" s="99"/>
      <c r="B5" s="99"/>
      <c r="C5" s="117"/>
      <c r="D5" s="280"/>
    </row>
    <row r="6" spans="1:7" ht="12.75" customHeight="1">
      <c r="A6" s="785" t="s">
        <v>6</v>
      </c>
      <c r="B6" s="785" t="s">
        <v>263</v>
      </c>
      <c r="C6" s="785" t="s">
        <v>68</v>
      </c>
      <c r="D6" s="787" t="s">
        <v>69</v>
      </c>
      <c r="E6" s="781" t="s">
        <v>70</v>
      </c>
      <c r="F6" s="781" t="s">
        <v>71</v>
      </c>
    </row>
    <row r="7" spans="1:7" ht="29.25" customHeight="1">
      <c r="A7" s="786"/>
      <c r="B7" s="786"/>
      <c r="C7" s="786"/>
      <c r="D7" s="788"/>
      <c r="E7" s="782"/>
      <c r="F7" s="782"/>
    </row>
    <row r="8" spans="1:7" ht="33.75" customHeight="1">
      <c r="A8" s="281" t="s">
        <v>239</v>
      </c>
      <c r="B8" s="281"/>
      <c r="C8" s="281"/>
      <c r="D8" s="129"/>
      <c r="E8" s="51"/>
      <c r="F8" s="52"/>
    </row>
    <row r="9" spans="1:7">
      <c r="A9" s="39"/>
      <c r="B9" s="39"/>
      <c r="C9" s="39"/>
      <c r="D9" s="277"/>
      <c r="E9" s="55"/>
      <c r="F9" s="56"/>
    </row>
    <row r="10" spans="1:7">
      <c r="A10" s="272" t="s">
        <v>179</v>
      </c>
      <c r="B10" s="272"/>
      <c r="C10" s="272"/>
      <c r="D10" s="277"/>
      <c r="E10" s="55"/>
      <c r="F10" s="56"/>
    </row>
    <row r="11" spans="1:7">
      <c r="A11" s="272"/>
      <c r="B11" s="272"/>
      <c r="C11" s="274"/>
      <c r="D11" s="277"/>
      <c r="E11" s="55"/>
      <c r="F11" s="56"/>
    </row>
    <row r="12" spans="1:7" ht="15.75" hidden="1" customHeight="1">
      <c r="A12" s="272" t="s">
        <v>125</v>
      </c>
      <c r="B12" s="272"/>
      <c r="C12" s="274"/>
      <c r="D12" s="277"/>
      <c r="E12" s="55"/>
      <c r="F12" s="56"/>
    </row>
    <row r="13" spans="1:7" ht="25.5" hidden="1">
      <c r="A13" s="282" t="s">
        <v>215</v>
      </c>
      <c r="B13" s="282"/>
      <c r="C13" s="273"/>
      <c r="D13" s="277" t="s">
        <v>0</v>
      </c>
      <c r="E13" s="55"/>
      <c r="F13" s="56">
        <f>C13*E13</f>
        <v>0</v>
      </c>
    </row>
    <row r="14" spans="1:7" hidden="1">
      <c r="A14" s="272"/>
      <c r="B14" s="272"/>
      <c r="C14" s="274"/>
      <c r="D14" s="277"/>
      <c r="E14" s="55"/>
      <c r="F14" s="56"/>
    </row>
    <row r="15" spans="1:7" ht="16.5" customHeight="1">
      <c r="A15" s="272" t="s">
        <v>126</v>
      </c>
      <c r="B15" s="272"/>
      <c r="C15" s="274"/>
      <c r="D15" s="277"/>
      <c r="E15" s="55"/>
      <c r="F15" s="56"/>
    </row>
    <row r="16" spans="1:7">
      <c r="A16" s="272"/>
      <c r="B16" s="272"/>
      <c r="C16" s="274"/>
      <c r="D16" s="277"/>
      <c r="E16" s="55"/>
      <c r="F16" s="56"/>
      <c r="G16" s="722"/>
    </row>
    <row r="17" spans="1:6">
      <c r="A17" s="466" t="s">
        <v>264</v>
      </c>
      <c r="B17" s="583" t="s">
        <v>342</v>
      </c>
      <c r="C17" s="275">
        <v>1</v>
      </c>
      <c r="D17" s="704" t="s">
        <v>4</v>
      </c>
      <c r="E17" s="55">
        <v>939.75</v>
      </c>
      <c r="F17" s="405">
        <f>C17*E17</f>
        <v>939.75</v>
      </c>
    </row>
    <row r="18" spans="1:6" ht="26.1" customHeight="1">
      <c r="A18" s="418" t="s">
        <v>265</v>
      </c>
      <c r="B18" s="594" t="s">
        <v>348</v>
      </c>
      <c r="C18" s="276">
        <v>1</v>
      </c>
      <c r="D18" s="468" t="s">
        <v>4</v>
      </c>
      <c r="E18" s="55">
        <v>3000</v>
      </c>
      <c r="F18" s="405">
        <f>C18*E18</f>
        <v>3000</v>
      </c>
    </row>
    <row r="19" spans="1:6">
      <c r="A19" s="416" t="s">
        <v>244</v>
      </c>
      <c r="B19" s="595" t="s">
        <v>349</v>
      </c>
      <c r="C19" s="275">
        <v>9</v>
      </c>
      <c r="D19" s="419" t="s">
        <v>2</v>
      </c>
      <c r="E19" s="55">
        <v>85</v>
      </c>
      <c r="F19" s="405">
        <f>C19*E19</f>
        <v>765</v>
      </c>
    </row>
    <row r="20" spans="1:6" s="304" customFormat="1">
      <c r="A20" s="432"/>
      <c r="B20" s="432"/>
      <c r="C20" s="39"/>
      <c r="D20" s="422"/>
      <c r="E20" s="423"/>
      <c r="F20" s="424"/>
    </row>
    <row r="21" spans="1:6" ht="12.75" customHeight="1" thickBot="1">
      <c r="A21" s="44"/>
      <c r="B21" s="44"/>
      <c r="C21" s="413"/>
      <c r="D21" s="783" t="s">
        <v>131</v>
      </c>
      <c r="E21" s="784"/>
      <c r="F21" s="283">
        <f>SUM(F9:F19)</f>
        <v>4704.75</v>
      </c>
    </row>
    <row r="22" spans="1:6" ht="13.5" thickTop="1"/>
  </sheetData>
  <sheetProtection selectLockedCells="1"/>
  <protectedRanges>
    <protectedRange sqref="E10:E11 E14:E16 E20" name="Range1_3"/>
    <protectedRange sqref="E12:E13" name="Range1_3_1"/>
    <protectedRange sqref="E17:E18" name="Range1_3_4_1"/>
    <protectedRange sqref="E19" name="Range1_3_6_1"/>
  </protectedRanges>
  <mergeCells count="7">
    <mergeCell ref="F6:F7"/>
    <mergeCell ref="D21:E21"/>
    <mergeCell ref="A6:A7"/>
    <mergeCell ref="C6:C7"/>
    <mergeCell ref="D6:D7"/>
    <mergeCell ref="E6:E7"/>
    <mergeCell ref="B6:B7"/>
  </mergeCells>
  <pageMargins left="0.59055118110236227" right="0.39370078740157483" top="0.39370078740157483" bottom="0.59055118110236227" header="0.31496062992125984" footer="0.31496062992125984"/>
  <pageSetup paperSize="9" scale="81" fitToHeight="0" orientation="landscape" r:id="rId1"/>
  <headerFooter scaleWithDoc="0">
    <oddFooter>&amp;L&amp;U&amp;K03-018www.prp.gb.com&amp;C&amp;K03-014Page &amp;P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F0"/>
    <pageSetUpPr fitToPage="1"/>
  </sheetPr>
  <dimension ref="A1:J56"/>
  <sheetViews>
    <sheetView windowProtection="1" view="pageBreakPreview" topLeftCell="A16" zoomScale="80" zoomScaleNormal="100" zoomScaleSheetLayoutView="80" zoomScalePageLayoutView="85" workbookViewId="0">
      <selection activeCell="D42" sqref="D42"/>
    </sheetView>
  </sheetViews>
  <sheetFormatPr defaultColWidth="8.75" defaultRowHeight="12.75"/>
  <cols>
    <col min="1" max="1" width="83.25" style="30" customWidth="1"/>
    <col min="2" max="3" width="11.875" style="2" customWidth="1"/>
    <col min="4" max="4" width="11.875" style="30" customWidth="1"/>
    <col min="5" max="6" width="11.875" style="31" bestFit="1" customWidth="1"/>
    <col min="7" max="16384" width="8.75" style="30"/>
  </cols>
  <sheetData>
    <row r="1" spans="1:10" ht="15.75">
      <c r="A1" s="99" t="str">
        <f>'Rainwater Goods (2)'!A3</f>
        <v>Nelson Square - 157 – 209 Applegarth House</v>
      </c>
      <c r="B1" s="127"/>
      <c r="C1" s="127"/>
      <c r="D1" s="285"/>
    </row>
    <row r="2" spans="1:10" ht="15.75">
      <c r="A2" s="99" t="s">
        <v>411</v>
      </c>
      <c r="B2" s="127"/>
      <c r="C2" s="127"/>
      <c r="D2" s="285"/>
    </row>
    <row r="3" spans="1:10">
      <c r="A3" s="285"/>
      <c r="B3" s="127"/>
      <c r="C3" s="127"/>
      <c r="D3" s="285"/>
      <c r="E3" s="792"/>
      <c r="F3" s="792"/>
    </row>
    <row r="4" spans="1:10" ht="12.75" customHeight="1">
      <c r="A4" s="785" t="s">
        <v>6</v>
      </c>
      <c r="B4" s="780" t="s">
        <v>263</v>
      </c>
      <c r="C4" s="780" t="s">
        <v>68</v>
      </c>
      <c r="D4" s="780" t="s">
        <v>72</v>
      </c>
      <c r="E4" s="778" t="s">
        <v>70</v>
      </c>
      <c r="F4" s="778" t="s">
        <v>71</v>
      </c>
    </row>
    <row r="5" spans="1:10" ht="32.25" customHeight="1">
      <c r="A5" s="786"/>
      <c r="B5" s="780"/>
      <c r="C5" s="780"/>
      <c r="D5" s="780"/>
      <c r="E5" s="778"/>
      <c r="F5" s="778"/>
    </row>
    <row r="6" spans="1:10" ht="28.5" customHeight="1">
      <c r="A6" s="100" t="s">
        <v>224</v>
      </c>
      <c r="B6" s="102"/>
      <c r="C6" s="102"/>
      <c r="D6" s="289"/>
      <c r="E6" s="104"/>
      <c r="F6" s="104"/>
    </row>
    <row r="7" spans="1:10">
      <c r="A7" s="101" t="s">
        <v>247</v>
      </c>
      <c r="B7" s="102"/>
      <c r="C7" s="102"/>
      <c r="D7" s="289"/>
      <c r="E7" s="104"/>
      <c r="F7" s="104"/>
    </row>
    <row r="8" spans="1:10">
      <c r="A8" s="105"/>
      <c r="B8" s="106"/>
      <c r="C8" s="106"/>
      <c r="D8" s="292"/>
      <c r="E8" s="18"/>
      <c r="F8" s="18"/>
    </row>
    <row r="9" spans="1:10" ht="20.25" customHeight="1">
      <c r="A9" s="105" t="s">
        <v>248</v>
      </c>
      <c r="B9" s="114"/>
      <c r="C9" s="114"/>
      <c r="D9" s="110"/>
      <c r="E9" s="379"/>
      <c r="F9" s="111"/>
      <c r="G9" s="380"/>
    </row>
    <row r="10" spans="1:10" ht="18.75" customHeight="1">
      <c r="A10" s="105" t="s">
        <v>185</v>
      </c>
      <c r="B10" s="114"/>
      <c r="C10" s="114"/>
      <c r="D10" s="110"/>
      <c r="E10" s="379"/>
      <c r="F10" s="111"/>
      <c r="G10" s="380"/>
    </row>
    <row r="11" spans="1:10">
      <c r="A11" s="108"/>
      <c r="B11" s="114"/>
      <c r="C11" s="114"/>
      <c r="D11" s="110"/>
      <c r="E11" s="379"/>
      <c r="F11" s="111"/>
      <c r="G11" s="380"/>
      <c r="I11" s="722"/>
      <c r="J11" s="722"/>
    </row>
    <row r="12" spans="1:10" ht="29.25" customHeight="1">
      <c r="A12" s="608" t="s">
        <v>314</v>
      </c>
      <c r="B12" s="114" t="s">
        <v>298</v>
      </c>
      <c r="C12" s="114">
        <v>1</v>
      </c>
      <c r="D12" s="110" t="s">
        <v>4</v>
      </c>
      <c r="E12" s="379"/>
      <c r="F12" s="522">
        <v>500</v>
      </c>
      <c r="G12" s="380"/>
    </row>
    <row r="13" spans="1:10">
      <c r="A13" s="108"/>
      <c r="B13" s="114"/>
      <c r="C13" s="114"/>
      <c r="D13" s="110"/>
      <c r="E13" s="379"/>
      <c r="F13" s="111"/>
      <c r="G13" s="380"/>
    </row>
    <row r="14" spans="1:10" s="476" customFormat="1">
      <c r="A14" s="516" t="s">
        <v>296</v>
      </c>
      <c r="B14" s="521"/>
      <c r="C14" s="517"/>
      <c r="D14" s="518"/>
      <c r="E14" s="519"/>
      <c r="F14" s="520"/>
    </row>
    <row r="15" spans="1:10" s="476" customFormat="1">
      <c r="A15" s="516" t="s">
        <v>297</v>
      </c>
      <c r="B15" s="521" t="s">
        <v>300</v>
      </c>
      <c r="C15" s="672">
        <v>100</v>
      </c>
      <c r="D15" s="519" t="s">
        <v>1</v>
      </c>
      <c r="E15" s="531">
        <v>2.2000000000000002</v>
      </c>
      <c r="F15" s="522">
        <f>E15*C15</f>
        <v>220.00000000000003</v>
      </c>
      <c r="H15" s="523"/>
    </row>
    <row r="16" spans="1:10" s="476" customFormat="1">
      <c r="A16" s="516" t="s">
        <v>299</v>
      </c>
      <c r="B16" s="521" t="s">
        <v>303</v>
      </c>
      <c r="C16" s="672">
        <v>50</v>
      </c>
      <c r="D16" s="519" t="s">
        <v>1</v>
      </c>
      <c r="E16" s="531">
        <v>5.49</v>
      </c>
      <c r="F16" s="522">
        <f>E16*C16</f>
        <v>274.5</v>
      </c>
      <c r="H16" s="523"/>
    </row>
    <row r="17" spans="1:8" s="476" customFormat="1">
      <c r="A17" s="524"/>
      <c r="B17" s="521"/>
      <c r="C17" s="673"/>
      <c r="D17" s="519"/>
      <c r="E17" s="531"/>
      <c r="F17" s="525"/>
      <c r="H17" s="523"/>
    </row>
    <row r="18" spans="1:8" s="476" customFormat="1">
      <c r="A18" s="517" t="s">
        <v>301</v>
      </c>
      <c r="B18" s="521"/>
      <c r="C18" s="672"/>
      <c r="D18" s="519"/>
      <c r="E18" s="531"/>
      <c r="F18" s="525"/>
      <c r="H18" s="523"/>
    </row>
    <row r="19" spans="1:8" s="476" customFormat="1">
      <c r="A19" s="517" t="s">
        <v>302</v>
      </c>
      <c r="B19" s="521" t="s">
        <v>304</v>
      </c>
      <c r="C19" s="672">
        <v>100</v>
      </c>
      <c r="D19" s="526" t="s">
        <v>1</v>
      </c>
      <c r="E19" s="531">
        <v>29.925000000000001</v>
      </c>
      <c r="F19" s="522">
        <f>E19*C19</f>
        <v>2992.5</v>
      </c>
      <c r="H19" s="523"/>
    </row>
    <row r="20" spans="1:8" s="476" customFormat="1">
      <c r="A20" s="516" t="s">
        <v>299</v>
      </c>
      <c r="B20" s="521" t="s">
        <v>307</v>
      </c>
      <c r="C20" s="672">
        <v>75</v>
      </c>
      <c r="D20" s="526" t="s">
        <v>1</v>
      </c>
      <c r="E20" s="531">
        <v>36.75</v>
      </c>
      <c r="F20" s="522">
        <f>E20*C20</f>
        <v>2756.25</v>
      </c>
      <c r="H20" s="523"/>
    </row>
    <row r="21" spans="1:8" s="476" customFormat="1">
      <c r="A21" s="517"/>
      <c r="B21" s="521"/>
      <c r="C21" s="672"/>
      <c r="D21" s="519"/>
      <c r="E21" s="531"/>
      <c r="F21" s="525"/>
      <c r="H21" s="523"/>
    </row>
    <row r="22" spans="1:8" s="476" customFormat="1" ht="28.5" customHeight="1">
      <c r="A22" s="517" t="s">
        <v>305</v>
      </c>
      <c r="B22" s="521"/>
      <c r="C22" s="672"/>
      <c r="D22" s="519"/>
      <c r="E22" s="531"/>
      <c r="F22" s="525"/>
      <c r="H22" s="523"/>
    </row>
    <row r="23" spans="1:8" s="476" customFormat="1">
      <c r="A23" s="528" t="s">
        <v>306</v>
      </c>
      <c r="B23" s="521" t="s">
        <v>309</v>
      </c>
      <c r="C23" s="674">
        <v>80</v>
      </c>
      <c r="D23" s="526" t="s">
        <v>1</v>
      </c>
      <c r="E23" s="531">
        <v>131.83000000000001</v>
      </c>
      <c r="F23" s="522">
        <f>E23*C23</f>
        <v>10546.400000000001</v>
      </c>
      <c r="H23" s="523"/>
    </row>
    <row r="24" spans="1:8" s="476" customFormat="1">
      <c r="A24" s="528" t="s">
        <v>308</v>
      </c>
      <c r="B24" s="521" t="s">
        <v>311</v>
      </c>
      <c r="C24" s="674">
        <v>60</v>
      </c>
      <c r="D24" s="526" t="s">
        <v>1</v>
      </c>
      <c r="E24" s="531">
        <v>109.86</v>
      </c>
      <c r="F24" s="522">
        <f>E24*C24</f>
        <v>6591.6</v>
      </c>
      <c r="H24" s="523"/>
    </row>
    <row r="25" spans="1:8" s="476" customFormat="1">
      <c r="A25" s="528"/>
      <c r="B25" s="521"/>
      <c r="C25" s="674"/>
      <c r="D25" s="526"/>
      <c r="E25" s="531"/>
      <c r="F25" s="529"/>
      <c r="H25" s="523"/>
    </row>
    <row r="26" spans="1:8" s="476" customFormat="1">
      <c r="A26" s="528" t="s">
        <v>310</v>
      </c>
      <c r="B26" s="521" t="s">
        <v>313</v>
      </c>
      <c r="C26" s="674">
        <v>80</v>
      </c>
      <c r="D26" s="526" t="s">
        <v>2</v>
      </c>
      <c r="E26" s="531">
        <v>6.59</v>
      </c>
      <c r="F26" s="522">
        <f>E26*C26</f>
        <v>527.20000000000005</v>
      </c>
      <c r="H26" s="523"/>
    </row>
    <row r="27" spans="1:8" s="476" customFormat="1">
      <c r="A27" s="528" t="s">
        <v>312</v>
      </c>
      <c r="B27" s="521" t="s">
        <v>343</v>
      </c>
      <c r="C27" s="674">
        <v>60</v>
      </c>
      <c r="D27" s="526" t="s">
        <v>2</v>
      </c>
      <c r="E27" s="531">
        <v>6.59</v>
      </c>
      <c r="F27" s="522">
        <f>E27*C27</f>
        <v>395.4</v>
      </c>
      <c r="H27" s="523"/>
    </row>
    <row r="28" spans="1:8" s="476" customFormat="1">
      <c r="A28" s="528"/>
      <c r="B28" s="526"/>
      <c r="C28" s="526"/>
      <c r="D28" s="526"/>
      <c r="E28" s="531"/>
      <c r="F28" s="527"/>
      <c r="H28" s="523"/>
    </row>
    <row r="29" spans="1:8" s="476" customFormat="1" ht="25.5">
      <c r="A29" s="528" t="s">
        <v>390</v>
      </c>
      <c r="B29" s="526"/>
      <c r="C29" s="526"/>
      <c r="D29" s="526"/>
      <c r="E29" s="531"/>
      <c r="F29" s="527"/>
      <c r="H29" s="523"/>
    </row>
    <row r="30" spans="1:8" s="476" customFormat="1">
      <c r="A30" s="528" t="s">
        <v>306</v>
      </c>
      <c r="B30" s="521" t="s">
        <v>309</v>
      </c>
      <c r="C30" s="674">
        <f>19*2</f>
        <v>38</v>
      </c>
      <c r="D30" s="526" t="s">
        <v>1</v>
      </c>
      <c r="E30" s="531">
        <v>131.83000000000001</v>
      </c>
      <c r="F30" s="522">
        <f>E30*C30</f>
        <v>5009.5400000000009</v>
      </c>
      <c r="H30" s="523"/>
    </row>
    <row r="31" spans="1:8" s="476" customFormat="1">
      <c r="A31" s="528" t="s">
        <v>308</v>
      </c>
      <c r="B31" s="521" t="s">
        <v>311</v>
      </c>
      <c r="C31" s="674">
        <v>20</v>
      </c>
      <c r="D31" s="526" t="s">
        <v>1</v>
      </c>
      <c r="E31" s="531">
        <v>109.86</v>
      </c>
      <c r="F31" s="522">
        <f>E31*C31</f>
        <v>2197.1999999999998</v>
      </c>
      <c r="H31" s="523"/>
    </row>
    <row r="32" spans="1:8" s="476" customFormat="1">
      <c r="A32" s="528"/>
      <c r="B32" s="521"/>
      <c r="C32" s="674"/>
      <c r="D32" s="526"/>
      <c r="E32" s="531"/>
      <c r="F32" s="529"/>
      <c r="H32" s="523"/>
    </row>
    <row r="33" spans="1:8" s="476" customFormat="1">
      <c r="A33" s="528" t="s">
        <v>310</v>
      </c>
      <c r="B33" s="521" t="s">
        <v>313</v>
      </c>
      <c r="C33" s="674">
        <v>40</v>
      </c>
      <c r="D33" s="526" t="s">
        <v>2</v>
      </c>
      <c r="E33" s="531">
        <v>6.59</v>
      </c>
      <c r="F33" s="522">
        <f>E33*C33</f>
        <v>263.60000000000002</v>
      </c>
      <c r="H33" s="523"/>
    </row>
    <row r="34" spans="1:8" s="476" customFormat="1">
      <c r="A34" s="528" t="s">
        <v>312</v>
      </c>
      <c r="B34" s="521" t="s">
        <v>343</v>
      </c>
      <c r="C34" s="674">
        <v>20</v>
      </c>
      <c r="D34" s="526" t="s">
        <v>2</v>
      </c>
      <c r="E34" s="531">
        <v>6.59</v>
      </c>
      <c r="F34" s="522">
        <f>E34*C34</f>
        <v>131.80000000000001</v>
      </c>
      <c r="H34" s="523"/>
    </row>
    <row r="35" spans="1:8" s="476" customFormat="1">
      <c r="A35" s="528"/>
      <c r="B35" s="521"/>
      <c r="C35" s="674"/>
      <c r="D35" s="526"/>
      <c r="E35" s="531"/>
      <c r="F35" s="527"/>
      <c r="H35" s="523"/>
    </row>
    <row r="36" spans="1:8" s="476" customFormat="1">
      <c r="A36" s="677" t="s">
        <v>420</v>
      </c>
      <c r="B36" s="521"/>
      <c r="C36" s="674"/>
      <c r="D36" s="526"/>
      <c r="E36" s="531"/>
      <c r="F36" s="527"/>
      <c r="H36" s="523"/>
    </row>
    <row r="37" spans="1:8" s="476" customFormat="1">
      <c r="A37" s="528"/>
      <c r="B37" s="521"/>
      <c r="C37" s="674"/>
      <c r="D37" s="526"/>
      <c r="E37" s="531"/>
      <c r="F37" s="527"/>
      <c r="H37" s="523"/>
    </row>
    <row r="38" spans="1:8" s="476" customFormat="1">
      <c r="A38" s="511" t="s">
        <v>419</v>
      </c>
      <c r="B38" s="678"/>
      <c r="C38" s="679"/>
      <c r="D38" s="680"/>
      <c r="E38" s="681"/>
      <c r="F38" s="682"/>
    </row>
    <row r="39" spans="1:8" s="476" customFormat="1">
      <c r="A39" s="548"/>
      <c r="B39" s="678"/>
      <c r="C39" s="679"/>
      <c r="D39" s="680"/>
      <c r="E39" s="681"/>
      <c r="F39" s="683"/>
    </row>
    <row r="40" spans="1:8" s="476" customFormat="1">
      <c r="A40" s="684" t="s">
        <v>413</v>
      </c>
      <c r="B40" s="678"/>
      <c r="C40" s="679"/>
      <c r="D40" s="680"/>
      <c r="E40" s="681"/>
      <c r="F40" s="683"/>
    </row>
    <row r="41" spans="1:8" s="476" customFormat="1">
      <c r="A41" s="548"/>
      <c r="B41" s="678"/>
      <c r="C41" s="679"/>
      <c r="D41" s="680"/>
      <c r="E41" s="681"/>
      <c r="F41" s="683"/>
    </row>
    <row r="42" spans="1:8" s="476" customFormat="1" ht="38.25">
      <c r="A42" s="548" t="s">
        <v>414</v>
      </c>
      <c r="B42" s="678"/>
      <c r="C42" s="679"/>
      <c r="D42" s="680"/>
      <c r="E42" s="681"/>
      <c r="F42" s="683"/>
    </row>
    <row r="43" spans="1:8" s="476" customFormat="1">
      <c r="A43" s="548" t="s">
        <v>415</v>
      </c>
      <c r="B43" s="716" t="s">
        <v>416</v>
      </c>
      <c r="C43" s="685">
        <v>200</v>
      </c>
      <c r="D43" s="680" t="s">
        <v>1</v>
      </c>
      <c r="E43" s="686">
        <v>3.3</v>
      </c>
      <c r="F43" s="687">
        <f>C43*E43</f>
        <v>660</v>
      </c>
    </row>
    <row r="44" spans="1:8" s="476" customFormat="1">
      <c r="A44" s="688"/>
      <c r="B44" s="716"/>
      <c r="C44" s="679"/>
      <c r="D44" s="680"/>
      <c r="E44" s="681"/>
      <c r="F44" s="687"/>
    </row>
    <row r="45" spans="1:8" s="476" customFormat="1" ht="25.5">
      <c r="A45" s="688" t="s">
        <v>417</v>
      </c>
      <c r="B45" s="549"/>
      <c r="C45" s="679"/>
      <c r="D45" s="680"/>
      <c r="E45" s="681"/>
      <c r="F45" s="687"/>
    </row>
    <row r="46" spans="1:8" s="476" customFormat="1">
      <c r="A46" s="689" t="s">
        <v>415</v>
      </c>
      <c r="B46" s="549" t="s">
        <v>418</v>
      </c>
      <c r="C46" s="685">
        <f>C43</f>
        <v>200</v>
      </c>
      <c r="D46" s="680" t="s">
        <v>1</v>
      </c>
      <c r="E46" s="681">
        <v>0.36</v>
      </c>
      <c r="F46" s="687">
        <f>C46*E46</f>
        <v>72</v>
      </c>
    </row>
    <row r="47" spans="1:8" s="476" customFormat="1">
      <c r="A47" s="528"/>
      <c r="B47" s="521"/>
      <c r="C47" s="674"/>
      <c r="D47" s="526"/>
      <c r="E47" s="531"/>
      <c r="F47" s="527"/>
      <c r="H47" s="523"/>
    </row>
    <row r="48" spans="1:8" s="476" customFormat="1">
      <c r="A48" s="528" t="s">
        <v>421</v>
      </c>
      <c r="B48" s="521"/>
      <c r="C48" s="674"/>
      <c r="D48" s="526"/>
      <c r="E48" s="531"/>
      <c r="F48" s="527"/>
      <c r="H48" s="523"/>
    </row>
    <row r="49" spans="1:8" s="476" customFormat="1">
      <c r="A49" s="528"/>
      <c r="B49" s="521"/>
      <c r="C49" s="674"/>
      <c r="D49" s="526"/>
      <c r="E49" s="531"/>
      <c r="F49" s="527"/>
      <c r="H49" s="523"/>
    </row>
    <row r="50" spans="1:8" s="476" customFormat="1">
      <c r="A50" s="528"/>
      <c r="B50" s="521"/>
      <c r="C50" s="674"/>
      <c r="D50" s="526"/>
      <c r="E50" s="531"/>
      <c r="F50" s="527"/>
      <c r="H50" s="523"/>
    </row>
    <row r="51" spans="1:8" s="476" customFormat="1">
      <c r="A51" s="528"/>
      <c r="B51" s="521"/>
      <c r="C51" s="674"/>
      <c r="D51" s="526"/>
      <c r="E51" s="531"/>
      <c r="F51" s="527"/>
      <c r="H51" s="523"/>
    </row>
    <row r="52" spans="1:8" s="476" customFormat="1">
      <c r="A52" s="528"/>
      <c r="B52" s="521"/>
      <c r="C52" s="674"/>
      <c r="D52" s="526"/>
      <c r="E52" s="531"/>
      <c r="F52" s="527"/>
      <c r="H52" s="523"/>
    </row>
    <row r="53" spans="1:8" s="476" customFormat="1">
      <c r="A53" s="528"/>
      <c r="B53" s="526"/>
      <c r="C53" s="526"/>
      <c r="D53" s="526"/>
      <c r="E53" s="531"/>
      <c r="F53" s="527"/>
      <c r="H53" s="523"/>
    </row>
    <row r="54" spans="1:8">
      <c r="A54" s="528"/>
      <c r="B54" s="526"/>
      <c r="C54" s="526"/>
      <c r="D54" s="91"/>
      <c r="E54" s="327"/>
      <c r="F54" s="327"/>
    </row>
    <row r="55" spans="1:8" ht="12.75" customHeight="1" thickBot="1">
      <c r="A55" s="44"/>
      <c r="B55" s="530"/>
      <c r="C55" s="665"/>
      <c r="D55" s="783" t="s">
        <v>131</v>
      </c>
      <c r="E55" s="784"/>
      <c r="F55" s="283">
        <f>SUM(F9:F53)</f>
        <v>33137.990000000005</v>
      </c>
    </row>
    <row r="56" spans="1:8" ht="13.5" thickTop="1"/>
  </sheetData>
  <sheetProtection selectLockedCells="1"/>
  <protectedRanges>
    <protectedRange sqref="F17:F18 F21:F22 F25 F32" name="Range1_18_3_1"/>
  </protectedRanges>
  <mergeCells count="8">
    <mergeCell ref="D55:E55"/>
    <mergeCell ref="E3:F3"/>
    <mergeCell ref="A4:A5"/>
    <mergeCell ref="B4:B5"/>
    <mergeCell ref="C4:C5"/>
    <mergeCell ref="D4:D5"/>
    <mergeCell ref="E4:E5"/>
    <mergeCell ref="F4:F5"/>
  </mergeCells>
  <dataValidations count="2">
    <dataValidation type="list" allowBlank="1" showInputMessage="1" showErrorMessage="1" sqref="D14 A14:A16" xr:uid="{00000000-0002-0000-1500-000000000000}">
      <formula1>#REF!</formula1>
    </dataValidation>
    <dataValidation type="list" allowBlank="1" showInputMessage="1" showErrorMessage="1" sqref="A20" xr:uid="{00000000-0002-0000-1500-000001000000}">
      <formula1>#REF!</formula1>
    </dataValidation>
  </dataValidations>
  <pageMargins left="0.59055118110236227" right="0.39370078740157483" top="0.39370078740157483" bottom="0.59055118110236227" header="0.31496062992125984" footer="0.31496062992125984"/>
  <pageSetup paperSize="9" scale="84" fitToHeight="0" orientation="landscape" r:id="rId1"/>
  <headerFooter scaleWithDoc="0">
    <oddFooter>&amp;C&amp;K03-013Page &amp;P of &amp;N</oddFooter>
  </headerFooter>
  <rowBreaks count="1" manualBreakCount="1">
    <brk id="28" max="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F0"/>
    <pageSetUpPr fitToPage="1"/>
  </sheetPr>
  <dimension ref="A1:H25"/>
  <sheetViews>
    <sheetView windowProtection="1" view="pageBreakPreview" zoomScale="80" zoomScaleNormal="100" zoomScaleSheetLayoutView="80" zoomScalePageLayoutView="85" workbookViewId="0">
      <selection activeCell="E17" sqref="E17"/>
    </sheetView>
  </sheetViews>
  <sheetFormatPr defaultColWidth="8.75" defaultRowHeight="12.75"/>
  <cols>
    <col min="1" max="1" width="83.25" style="30" customWidth="1"/>
    <col min="2" max="3" width="11.875" style="2" customWidth="1"/>
    <col min="4" max="4" width="11.875" style="30" customWidth="1"/>
    <col min="5" max="6" width="11.875" style="31" bestFit="1" customWidth="1"/>
    <col min="7" max="16384" width="8.75" style="30"/>
  </cols>
  <sheetData>
    <row r="1" spans="1:8" ht="15.75">
      <c r="A1" s="99" t="str">
        <f>'Fabric Repairs (2)'!A1</f>
        <v>Nelson Square - 157 – 209 Applegarth House</v>
      </c>
      <c r="B1" s="127"/>
      <c r="C1" s="127"/>
      <c r="D1" s="285"/>
    </row>
    <row r="2" spans="1:8" ht="15.75">
      <c r="A2" s="99" t="s">
        <v>389</v>
      </c>
      <c r="B2" s="127"/>
      <c r="C2" s="127"/>
      <c r="D2" s="285"/>
    </row>
    <row r="3" spans="1:8">
      <c r="A3" s="285"/>
      <c r="B3" s="127"/>
      <c r="C3" s="127"/>
      <c r="D3" s="285"/>
      <c r="E3" s="792"/>
      <c r="F3" s="792"/>
    </row>
    <row r="4" spans="1:8" ht="12.75" customHeight="1">
      <c r="A4" s="785" t="s">
        <v>6</v>
      </c>
      <c r="B4" s="780" t="s">
        <v>263</v>
      </c>
      <c r="C4" s="780" t="s">
        <v>68</v>
      </c>
      <c r="D4" s="780" t="s">
        <v>72</v>
      </c>
      <c r="E4" s="778" t="s">
        <v>70</v>
      </c>
      <c r="F4" s="778" t="s">
        <v>71</v>
      </c>
    </row>
    <row r="5" spans="1:8" ht="32.25" customHeight="1">
      <c r="A5" s="786"/>
      <c r="B5" s="780"/>
      <c r="C5" s="780"/>
      <c r="D5" s="780"/>
      <c r="E5" s="778"/>
      <c r="F5" s="778"/>
    </row>
    <row r="6" spans="1:8" ht="28.5" customHeight="1">
      <c r="A6" s="100" t="s">
        <v>224</v>
      </c>
      <c r="B6" s="102"/>
      <c r="C6" s="102"/>
      <c r="D6" s="289"/>
      <c r="E6" s="104"/>
      <c r="F6" s="104"/>
    </row>
    <row r="7" spans="1:8">
      <c r="A7" s="101" t="str">
        <f>A2</f>
        <v>Communal Walkways &amp; Private Balconies</v>
      </c>
      <c r="B7" s="102"/>
      <c r="C7" s="102"/>
      <c r="D7" s="289"/>
      <c r="E7" s="104"/>
      <c r="F7" s="104"/>
    </row>
    <row r="8" spans="1:8">
      <c r="A8" s="105"/>
      <c r="B8" s="106"/>
      <c r="C8" s="106"/>
      <c r="D8" s="292"/>
      <c r="E8" s="18"/>
      <c r="F8" s="18"/>
    </row>
    <row r="9" spans="1:8">
      <c r="A9" s="105" t="s">
        <v>392</v>
      </c>
      <c r="B9" s="114"/>
      <c r="C9" s="114"/>
      <c r="D9" s="110"/>
      <c r="E9" s="379"/>
      <c r="F9" s="111"/>
      <c r="G9" s="380"/>
    </row>
    <row r="10" spans="1:8">
      <c r="A10" s="105"/>
      <c r="B10" s="114"/>
      <c r="C10" s="114"/>
      <c r="D10" s="110"/>
      <c r="E10" s="379"/>
      <c r="F10" s="111"/>
      <c r="G10" s="380"/>
    </row>
    <row r="11" spans="1:8" ht="25.5">
      <c r="A11" s="108" t="s">
        <v>391</v>
      </c>
      <c r="B11" s="114" t="s">
        <v>393</v>
      </c>
      <c r="C11" s="114">
        <v>120</v>
      </c>
      <c r="D11" s="110" t="s">
        <v>3</v>
      </c>
      <c r="E11" s="379">
        <v>21</v>
      </c>
      <c r="F11" s="111">
        <f>E11*C11</f>
        <v>2520</v>
      </c>
      <c r="G11" s="380"/>
    </row>
    <row r="12" spans="1:8">
      <c r="A12" s="108" t="s">
        <v>394</v>
      </c>
      <c r="B12" s="114" t="s">
        <v>395</v>
      </c>
      <c r="C12" s="114">
        <v>50</v>
      </c>
      <c r="D12" s="110" t="s">
        <v>2</v>
      </c>
      <c r="E12" s="379">
        <v>10.5</v>
      </c>
      <c r="F12" s="111">
        <f>E12*C12</f>
        <v>525</v>
      </c>
      <c r="G12" s="380"/>
    </row>
    <row r="13" spans="1:8">
      <c r="A13" s="108" t="s">
        <v>396</v>
      </c>
      <c r="B13" s="114" t="s">
        <v>397</v>
      </c>
      <c r="C13" s="114">
        <v>50</v>
      </c>
      <c r="D13" s="110" t="s">
        <v>2</v>
      </c>
      <c r="E13" s="379">
        <v>100</v>
      </c>
      <c r="F13" s="111">
        <f>E13*C13</f>
        <v>5000</v>
      </c>
      <c r="G13" s="380"/>
    </row>
    <row r="14" spans="1:8" s="476" customFormat="1">
      <c r="A14" s="108" t="s">
        <v>398</v>
      </c>
      <c r="B14" s="521"/>
      <c r="C14" s="673"/>
      <c r="D14" s="519"/>
      <c r="E14" s="531"/>
      <c r="F14" s="525"/>
      <c r="H14" s="523"/>
    </row>
    <row r="15" spans="1:8" s="476" customFormat="1">
      <c r="A15" s="108" t="s">
        <v>399</v>
      </c>
      <c r="B15" s="521" t="s">
        <v>400</v>
      </c>
      <c r="C15" s="672">
        <v>50</v>
      </c>
      <c r="D15" s="519" t="s">
        <v>2</v>
      </c>
      <c r="E15" s="379">
        <v>45.15</v>
      </c>
      <c r="F15" s="111">
        <f>E15*C15</f>
        <v>2257.5</v>
      </c>
      <c r="H15" s="523"/>
    </row>
    <row r="16" spans="1:8" s="476" customFormat="1" ht="25.5">
      <c r="A16" s="108" t="s">
        <v>403</v>
      </c>
      <c r="B16" s="521" t="s">
        <v>404</v>
      </c>
      <c r="C16" s="672">
        <v>30</v>
      </c>
      <c r="D16" s="519" t="s">
        <v>3</v>
      </c>
      <c r="E16" s="379">
        <v>47.25</v>
      </c>
      <c r="F16" s="111">
        <f>E16*C16</f>
        <v>1417.5</v>
      </c>
      <c r="H16" s="523"/>
    </row>
    <row r="17" spans="1:8" s="476" customFormat="1" ht="25.5">
      <c r="A17" s="108" t="s">
        <v>405</v>
      </c>
      <c r="B17" s="521" t="s">
        <v>406</v>
      </c>
      <c r="C17" s="672">
        <v>30</v>
      </c>
      <c r="D17" s="519" t="s">
        <v>3</v>
      </c>
      <c r="E17" s="379">
        <v>12.600000000000001</v>
      </c>
      <c r="F17" s="111">
        <f>E17*C17</f>
        <v>378.00000000000006</v>
      </c>
      <c r="H17" s="523"/>
    </row>
    <row r="18" spans="1:8" s="476" customFormat="1">
      <c r="A18" s="108"/>
      <c r="B18" s="521"/>
      <c r="C18" s="672"/>
      <c r="D18" s="519"/>
      <c r="E18" s="531"/>
      <c r="F18" s="525"/>
      <c r="H18" s="523"/>
    </row>
    <row r="19" spans="1:8" s="476" customFormat="1">
      <c r="A19" s="108" t="s">
        <v>407</v>
      </c>
      <c r="B19" s="521"/>
      <c r="C19" s="672"/>
      <c r="D19" s="519"/>
      <c r="E19" s="531"/>
      <c r="F19" s="525"/>
      <c r="H19" s="523"/>
    </row>
    <row r="20" spans="1:8" s="476" customFormat="1" ht="38.25">
      <c r="A20" s="108" t="s">
        <v>408</v>
      </c>
      <c r="B20" s="521"/>
      <c r="C20" s="672"/>
      <c r="D20" s="519"/>
      <c r="E20" s="531"/>
      <c r="F20" s="525"/>
      <c r="H20" s="523"/>
    </row>
    <row r="21" spans="1:8" s="476" customFormat="1">
      <c r="A21" s="517" t="s">
        <v>302</v>
      </c>
      <c r="B21" s="521" t="s">
        <v>409</v>
      </c>
      <c r="C21" s="672">
        <v>50</v>
      </c>
      <c r="D21" s="526" t="s">
        <v>1</v>
      </c>
      <c r="E21" s="379">
        <v>57.75</v>
      </c>
      <c r="F21" s="111">
        <f>E21*C21</f>
        <v>2887.5</v>
      </c>
      <c r="H21" s="523"/>
    </row>
    <row r="22" spans="1:8" s="476" customFormat="1">
      <c r="A22" s="516" t="s">
        <v>299</v>
      </c>
      <c r="B22" s="521" t="s">
        <v>410</v>
      </c>
      <c r="C22" s="672">
        <v>80</v>
      </c>
      <c r="D22" s="526" t="s">
        <v>1</v>
      </c>
      <c r="E22" s="379">
        <v>68.25</v>
      </c>
      <c r="F22" s="111">
        <f>E22*C22</f>
        <v>5460</v>
      </c>
      <c r="H22" s="523"/>
    </row>
    <row r="23" spans="1:8">
      <c r="A23" s="528"/>
      <c r="B23" s="526"/>
      <c r="C23" s="526"/>
      <c r="D23" s="91"/>
      <c r="E23" s="327"/>
      <c r="F23" s="327"/>
    </row>
    <row r="24" spans="1:8" ht="12.75" customHeight="1" thickBot="1">
      <c r="A24" s="44"/>
      <c r="B24" s="530"/>
      <c r="C24" s="665"/>
      <c r="D24" s="783" t="s">
        <v>131</v>
      </c>
      <c r="E24" s="784"/>
      <c r="F24" s="283">
        <f>SUM(F9:F22)</f>
        <v>20445.5</v>
      </c>
    </row>
    <row r="25" spans="1:8" ht="13.5" thickTop="1"/>
  </sheetData>
  <sheetProtection selectLockedCells="1"/>
  <protectedRanges>
    <protectedRange sqref="F14 F18:F20" name="Range1_18_3_1"/>
  </protectedRanges>
  <mergeCells count="8">
    <mergeCell ref="D24:E24"/>
    <mergeCell ref="E3:F3"/>
    <mergeCell ref="A4:A5"/>
    <mergeCell ref="B4:B5"/>
    <mergeCell ref="C4:C5"/>
    <mergeCell ref="D4:D5"/>
    <mergeCell ref="E4:E5"/>
    <mergeCell ref="F4:F5"/>
  </mergeCells>
  <dataValidations count="1">
    <dataValidation type="list" allowBlank="1" showInputMessage="1" showErrorMessage="1" sqref="A22" xr:uid="{00000000-0002-0000-1600-000000000000}">
      <formula1>#REF!</formula1>
    </dataValidation>
  </dataValidations>
  <pageMargins left="0.59055118110236227" right="0.39370078740157483" top="0.39370078740157483" bottom="0.59055118110236227" header="0.31496062992125984" footer="0.31496062992125984"/>
  <pageSetup paperSize="9" scale="84" fitToHeight="0" orientation="landscape" r:id="rId1"/>
  <headerFooter scaleWithDoc="0">
    <oddFooter>&amp;C&amp;K03-013Page &amp;P of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F0"/>
    <pageSetUpPr fitToPage="1"/>
  </sheetPr>
  <dimension ref="A1:F33"/>
  <sheetViews>
    <sheetView windowProtection="1" view="pageBreakPreview" topLeftCell="A13" zoomScale="80" zoomScaleNormal="85" zoomScaleSheetLayoutView="80" zoomScalePageLayoutView="85" workbookViewId="0">
      <selection activeCell="D25" sqref="D25"/>
    </sheetView>
  </sheetViews>
  <sheetFormatPr defaultColWidth="8.75" defaultRowHeight="12.75"/>
  <cols>
    <col min="1" max="1" width="86.375" style="30" customWidth="1"/>
    <col min="2" max="3" width="11.875" style="2" customWidth="1"/>
    <col min="4" max="4" width="13" style="30" customWidth="1"/>
    <col min="5" max="5" width="13.25" style="287" customWidth="1"/>
    <col min="6" max="6" width="8.75" style="30"/>
    <col min="7" max="7" width="9.25" style="30" bestFit="1" customWidth="1"/>
    <col min="8" max="16384" width="8.75" style="30"/>
  </cols>
  <sheetData>
    <row r="1" spans="1:5">
      <c r="A1" s="285"/>
      <c r="B1" s="127"/>
      <c r="C1" s="127"/>
    </row>
    <row r="2" spans="1:5" ht="15.75">
      <c r="A2" s="117" t="str">
        <f>SUMMARY!B24</f>
        <v>Nelson Square - 157 – 209 Applegarth House</v>
      </c>
      <c r="B2" s="127"/>
      <c r="C2" s="127"/>
    </row>
    <row r="3" spans="1:5" ht="15.75">
      <c r="A3" s="117" t="s">
        <v>187</v>
      </c>
      <c r="B3" s="127"/>
      <c r="C3" s="127"/>
    </row>
    <row r="4" spans="1:5" ht="15.75">
      <c r="A4" s="117"/>
      <c r="B4" s="127"/>
      <c r="C4" s="127"/>
    </row>
    <row r="5" spans="1:5">
      <c r="A5" s="285"/>
      <c r="B5" s="127"/>
      <c r="C5" s="127"/>
      <c r="D5" s="834"/>
      <c r="E5" s="834"/>
    </row>
    <row r="6" spans="1:5" ht="12.75" customHeight="1">
      <c r="A6" s="785" t="s">
        <v>6</v>
      </c>
      <c r="B6" s="785" t="s">
        <v>68</v>
      </c>
      <c r="C6" s="800" t="s">
        <v>69</v>
      </c>
      <c r="D6" s="798" t="s">
        <v>70</v>
      </c>
      <c r="E6" s="798" t="s">
        <v>71</v>
      </c>
    </row>
    <row r="7" spans="1:5" ht="26.25" customHeight="1">
      <c r="A7" s="786"/>
      <c r="B7" s="786"/>
      <c r="C7" s="800"/>
      <c r="D7" s="799"/>
      <c r="E7" s="799"/>
    </row>
    <row r="8" spans="1:5" ht="36" customHeight="1">
      <c r="A8" s="100" t="s">
        <v>168</v>
      </c>
      <c r="B8" s="128"/>
      <c r="C8" s="129"/>
      <c r="D8" s="130"/>
      <c r="E8" s="121"/>
    </row>
    <row r="9" spans="1:5" s="313" customFormat="1" ht="25.5">
      <c r="A9" s="310" t="s">
        <v>214</v>
      </c>
      <c r="B9" s="126"/>
      <c r="C9" s="131"/>
      <c r="D9" s="311"/>
      <c r="E9" s="312"/>
    </row>
    <row r="10" spans="1:5" s="313" customFormat="1" ht="9" customHeight="1">
      <c r="A10" s="314"/>
      <c r="B10" s="132"/>
      <c r="C10" s="131"/>
      <c r="D10" s="311"/>
      <c r="E10" s="315"/>
    </row>
    <row r="11" spans="1:5" s="313" customFormat="1">
      <c r="A11" s="164" t="s">
        <v>197</v>
      </c>
      <c r="B11" s="132"/>
      <c r="C11" s="131"/>
      <c r="D11" s="311"/>
      <c r="E11" s="315"/>
    </row>
    <row r="12" spans="1:5" s="313" customFormat="1">
      <c r="A12" s="164"/>
      <c r="B12" s="132"/>
      <c r="C12" s="131"/>
      <c r="D12" s="311"/>
      <c r="E12" s="315"/>
    </row>
    <row r="13" spans="1:5" s="313" customFormat="1" ht="87.75" customHeight="1">
      <c r="A13" s="164" t="s">
        <v>209</v>
      </c>
      <c r="B13" s="132"/>
      <c r="C13" s="131"/>
      <c r="D13" s="311"/>
      <c r="E13" s="315"/>
    </row>
    <row r="14" spans="1:5" s="313" customFormat="1">
      <c r="A14" s="164"/>
      <c r="B14" s="132"/>
      <c r="C14" s="131"/>
      <c r="D14" s="311"/>
      <c r="E14" s="315"/>
    </row>
    <row r="15" spans="1:5" s="313" customFormat="1" ht="51">
      <c r="A15" s="164" t="s">
        <v>210</v>
      </c>
      <c r="B15" s="132"/>
      <c r="C15" s="131"/>
      <c r="D15" s="311"/>
      <c r="E15" s="315"/>
    </row>
    <row r="16" spans="1:5" s="313" customFormat="1">
      <c r="A16" s="164"/>
      <c r="B16" s="132"/>
      <c r="C16" s="131"/>
      <c r="D16" s="311"/>
      <c r="E16" s="315"/>
    </row>
    <row r="17" spans="1:6" s="313" customFormat="1">
      <c r="A17" s="164" t="s">
        <v>211</v>
      </c>
      <c r="B17" s="132"/>
      <c r="C17" s="131"/>
      <c r="D17" s="311"/>
      <c r="E17" s="315"/>
    </row>
    <row r="18" spans="1:6" s="313" customFormat="1">
      <c r="A18" s="164"/>
      <c r="B18" s="132"/>
      <c r="C18" s="131"/>
      <c r="D18" s="311"/>
      <c r="E18" s="315"/>
    </row>
    <row r="19" spans="1:6" s="313" customFormat="1">
      <c r="A19" s="164" t="s">
        <v>212</v>
      </c>
      <c r="B19" s="132"/>
      <c r="C19" s="131"/>
      <c r="D19" s="311"/>
      <c r="E19" s="315"/>
    </row>
    <row r="20" spans="1:6" s="313" customFormat="1">
      <c r="A20" s="164"/>
      <c r="B20" s="132"/>
      <c r="C20" s="131"/>
      <c r="D20" s="311"/>
      <c r="E20" s="315"/>
    </row>
    <row r="21" spans="1:6" s="313" customFormat="1" ht="25.5">
      <c r="A21" s="164" t="s">
        <v>213</v>
      </c>
      <c r="B21" s="132"/>
      <c r="C21" s="131"/>
      <c r="D21" s="311"/>
      <c r="E21" s="315"/>
    </row>
    <row r="22" spans="1:6" s="313" customFormat="1">
      <c r="A22" s="164"/>
      <c r="B22" s="132"/>
      <c r="C22" s="131"/>
      <c r="D22" s="311"/>
      <c r="E22" s="315"/>
    </row>
    <row r="23" spans="1:6" s="313" customFormat="1">
      <c r="A23" s="164"/>
      <c r="B23" s="132"/>
      <c r="C23" s="131"/>
      <c r="D23" s="311"/>
      <c r="E23" s="315"/>
    </row>
    <row r="24" spans="1:6" s="313" customFormat="1" ht="20.25" customHeight="1">
      <c r="A24" s="310" t="s">
        <v>380</v>
      </c>
      <c r="B24" s="133"/>
      <c r="C24" s="134"/>
      <c r="D24" s="16"/>
      <c r="E24" s="306"/>
    </row>
    <row r="25" spans="1:6" s="313" customFormat="1" ht="81.75" customHeight="1">
      <c r="A25" s="667" t="s">
        <v>379</v>
      </c>
      <c r="B25" s="133"/>
      <c r="C25" s="134"/>
      <c r="D25" s="16"/>
      <c r="E25" s="306"/>
    </row>
    <row r="26" spans="1:6" s="313" customFormat="1">
      <c r="A26" s="164"/>
      <c r="B26" s="132"/>
      <c r="C26" s="131"/>
      <c r="D26" s="311"/>
      <c r="E26" s="315"/>
      <c r="F26" s="721"/>
    </row>
    <row r="27" spans="1:6" ht="16.5" customHeight="1">
      <c r="A27" s="408" t="s">
        <v>225</v>
      </c>
      <c r="B27" s="406">
        <v>38</v>
      </c>
      <c r="C27" s="406" t="s">
        <v>2</v>
      </c>
      <c r="D27" s="758">
        <v>2269.9214999999999</v>
      </c>
      <c r="E27" s="306">
        <f>D27*B27</f>
        <v>86257.016999999993</v>
      </c>
    </row>
    <row r="28" spans="1:6">
      <c r="A28" s="408"/>
      <c r="B28" s="406"/>
      <c r="C28" s="406"/>
      <c r="D28" s="407"/>
      <c r="E28" s="306"/>
    </row>
    <row r="29" spans="1:6">
      <c r="A29" s="408" t="s">
        <v>257</v>
      </c>
      <c r="B29" s="406">
        <v>5</v>
      </c>
      <c r="C29" s="406" t="s">
        <v>2</v>
      </c>
      <c r="D29" s="410">
        <v>176.36850000000001</v>
      </c>
      <c r="E29" s="411">
        <f>D29*B29</f>
        <v>881.84250000000009</v>
      </c>
    </row>
    <row r="30" spans="1:6">
      <c r="A30" s="408"/>
      <c r="B30" s="406"/>
      <c r="C30" s="406"/>
      <c r="D30" s="410"/>
      <c r="E30" s="411"/>
    </row>
    <row r="31" spans="1:6">
      <c r="A31" s="135"/>
      <c r="B31" s="136"/>
      <c r="C31" s="19"/>
      <c r="D31" s="137"/>
      <c r="E31" s="138"/>
    </row>
    <row r="32" spans="1:6" ht="24" customHeight="1" thickBot="1">
      <c r="A32" s="44"/>
      <c r="B32" s="316"/>
      <c r="C32" s="793" t="s">
        <v>71</v>
      </c>
      <c r="D32" s="794"/>
      <c r="E32" s="317">
        <f>SUM(E9:E30)</f>
        <v>87138.859499999991</v>
      </c>
    </row>
    <row r="33" ht="13.5" thickTop="1"/>
  </sheetData>
  <sheetProtection selectLockedCells="1"/>
  <mergeCells count="7">
    <mergeCell ref="C32:D32"/>
    <mergeCell ref="D5:E5"/>
    <mergeCell ref="A6:A7"/>
    <mergeCell ref="B6:B7"/>
    <mergeCell ref="C6:C7"/>
    <mergeCell ref="D6:D7"/>
    <mergeCell ref="E6:E7"/>
  </mergeCells>
  <pageMargins left="0.59055118110236227" right="0.39370078740157483" top="0.39370078740157483" bottom="0.59055118110236227" header="0.31496062992125984" footer="0.31496062992125984"/>
  <pageSetup paperSize="9" scale="89" fitToHeight="0" orientation="landscape" r:id="rId1"/>
  <headerFooter scaleWithDoc="0">
    <oddFooter>&amp;L&amp;U&amp;K03-016www.potterraper.co.uk&amp;C&amp;K03-012Page &amp;P of &amp;N</oddFooter>
  </headerFooter>
  <rowBreaks count="1" manualBreakCount="1">
    <brk id="22" max="4"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F0"/>
    <pageSetUpPr fitToPage="1"/>
  </sheetPr>
  <dimension ref="A1:H68"/>
  <sheetViews>
    <sheetView windowProtection="1" view="pageBreakPreview" topLeftCell="A43" zoomScale="80" zoomScaleNormal="100" zoomScaleSheetLayoutView="80" zoomScalePageLayoutView="85" workbookViewId="0">
      <selection activeCell="E57" sqref="E57"/>
    </sheetView>
  </sheetViews>
  <sheetFormatPr defaultColWidth="8.75" defaultRowHeight="12.75"/>
  <cols>
    <col min="1" max="1" width="84.625" style="45" customWidth="1"/>
    <col min="2" max="2" width="12" style="45" customWidth="1"/>
    <col min="3" max="4" width="11.625" style="30" customWidth="1"/>
    <col min="5" max="6" width="11.875" style="31" bestFit="1" customWidth="1"/>
    <col min="7" max="7" width="9.5" style="30" bestFit="1" customWidth="1"/>
    <col min="8" max="16384" width="8.75" style="30"/>
  </cols>
  <sheetData>
    <row r="1" spans="1:6" ht="15.75">
      <c r="A1" s="321" t="str">
        <f>SUMMARY!B24</f>
        <v>Nelson Square - 157 – 209 Applegarth House</v>
      </c>
      <c r="B1" s="321"/>
      <c r="C1" s="285"/>
      <c r="D1" s="285"/>
    </row>
    <row r="2" spans="1:6" ht="15.75">
      <c r="A2" s="99" t="s">
        <v>172</v>
      </c>
      <c r="B2" s="99"/>
      <c r="C2" s="285"/>
      <c r="D2" s="285"/>
    </row>
    <row r="3" spans="1:6" ht="15.75">
      <c r="A3" s="139"/>
      <c r="B3" s="139"/>
      <c r="C3" s="285"/>
      <c r="D3" s="285"/>
      <c r="E3" s="801"/>
      <c r="F3" s="802"/>
    </row>
    <row r="4" spans="1:6" ht="33.75" customHeight="1">
      <c r="A4" s="785" t="s">
        <v>6</v>
      </c>
      <c r="B4" s="779" t="s">
        <v>263</v>
      </c>
      <c r="C4" s="779" t="s">
        <v>73</v>
      </c>
      <c r="D4" s="779" t="s">
        <v>69</v>
      </c>
      <c r="E4" s="803" t="s">
        <v>70</v>
      </c>
      <c r="F4" s="805" t="s">
        <v>71</v>
      </c>
    </row>
    <row r="5" spans="1:6" ht="24.75" customHeight="1">
      <c r="A5" s="786"/>
      <c r="B5" s="779"/>
      <c r="C5" s="779"/>
      <c r="D5" s="779"/>
      <c r="E5" s="804"/>
      <c r="F5" s="806"/>
    </row>
    <row r="6" spans="1:6" ht="44.25" customHeight="1">
      <c r="A6" s="100" t="s">
        <v>240</v>
      </c>
      <c r="B6" s="100"/>
      <c r="C6" s="128"/>
      <c r="D6" s="128"/>
      <c r="E6" s="140"/>
      <c r="F6" s="140"/>
    </row>
    <row r="7" spans="1:6" ht="15.75" customHeight="1">
      <c r="A7" s="141" t="s">
        <v>14</v>
      </c>
      <c r="B7" s="141"/>
      <c r="C7" s="93"/>
      <c r="D7" s="93"/>
      <c r="E7" s="91"/>
      <c r="F7" s="91"/>
    </row>
    <row r="8" spans="1:6">
      <c r="A8" s="142"/>
      <c r="B8" s="142"/>
      <c r="C8" s="322"/>
      <c r="D8" s="322"/>
      <c r="E8" s="323"/>
      <c r="F8" s="143"/>
    </row>
    <row r="9" spans="1:6" ht="60.75" customHeight="1">
      <c r="A9" s="324" t="s">
        <v>227</v>
      </c>
      <c r="B9" s="319" t="s">
        <v>318</v>
      </c>
      <c r="C9" s="319">
        <v>38</v>
      </c>
      <c r="D9" s="318" t="s">
        <v>76</v>
      </c>
      <c r="E9" s="760" t="s">
        <v>452</v>
      </c>
      <c r="F9" s="760" t="s">
        <v>452</v>
      </c>
    </row>
    <row r="10" spans="1:6">
      <c r="A10" s="39"/>
      <c r="B10" s="543"/>
      <c r="C10" s="325"/>
      <c r="D10" s="325"/>
      <c r="E10" s="144"/>
      <c r="F10" s="144"/>
    </row>
    <row r="11" spans="1:6" ht="16.5" customHeight="1">
      <c r="A11" s="145" t="s">
        <v>74</v>
      </c>
      <c r="B11" s="544"/>
      <c r="C11" s="544"/>
      <c r="D11" s="544"/>
      <c r="E11" s="544"/>
      <c r="F11" s="544"/>
    </row>
    <row r="12" spans="1:6">
      <c r="A12" s="326"/>
      <c r="B12" s="533"/>
      <c r="C12" s="325"/>
      <c r="D12" s="325"/>
      <c r="E12" s="327"/>
      <c r="F12" s="41"/>
    </row>
    <row r="13" spans="1:6" ht="30" customHeight="1">
      <c r="A13" s="150" t="s">
        <v>16</v>
      </c>
      <c r="B13" s="545"/>
      <c r="C13" s="325"/>
      <c r="D13" s="325"/>
      <c r="E13" s="327"/>
      <c r="F13" s="41"/>
    </row>
    <row r="14" spans="1:6" ht="16.5" customHeight="1">
      <c r="A14" s="150" t="s">
        <v>17</v>
      </c>
      <c r="B14" s="545"/>
      <c r="C14" s="325"/>
      <c r="D14" s="325"/>
      <c r="E14" s="327"/>
      <c r="F14" s="41"/>
    </row>
    <row r="15" spans="1:6" ht="20.25" customHeight="1">
      <c r="A15" s="382" t="s">
        <v>231</v>
      </c>
      <c r="B15" s="382"/>
      <c r="C15" s="271"/>
      <c r="D15" s="271"/>
      <c r="E15" s="327"/>
      <c r="F15" s="41"/>
    </row>
    <row r="16" spans="1:6" ht="23.25" customHeight="1">
      <c r="A16" s="150" t="s">
        <v>18</v>
      </c>
      <c r="B16" s="150"/>
      <c r="C16" s="300"/>
      <c r="D16" s="300"/>
      <c r="E16" s="327"/>
      <c r="F16" s="41"/>
    </row>
    <row r="17" spans="1:6" ht="32.25" customHeight="1">
      <c r="A17" s="145" t="s">
        <v>232</v>
      </c>
      <c r="B17" s="145"/>
      <c r="C17" s="300"/>
      <c r="D17" s="300"/>
      <c r="E17" s="327"/>
      <c r="F17" s="41"/>
    </row>
    <row r="18" spans="1:6" ht="48.75" customHeight="1">
      <c r="A18" s="145" t="s">
        <v>19</v>
      </c>
      <c r="B18" s="145"/>
      <c r="C18" s="300"/>
      <c r="D18" s="300"/>
      <c r="E18" s="327"/>
      <c r="F18" s="41"/>
    </row>
    <row r="19" spans="1:6" ht="44.25" customHeight="1">
      <c r="A19" s="145" t="s">
        <v>20</v>
      </c>
      <c r="B19" s="145"/>
      <c r="C19" s="300"/>
      <c r="D19" s="300"/>
      <c r="E19" s="327"/>
      <c r="F19" s="41"/>
    </row>
    <row r="20" spans="1:6" s="330" customFormat="1" ht="31.5" customHeight="1">
      <c r="A20" s="148" t="s">
        <v>21</v>
      </c>
      <c r="B20" s="148"/>
      <c r="C20" s="300"/>
      <c r="D20" s="300"/>
      <c r="E20" s="328"/>
      <c r="F20" s="329"/>
    </row>
    <row r="21" spans="1:6" s="330" customFormat="1" ht="21" customHeight="1">
      <c r="A21" s="150" t="s">
        <v>40</v>
      </c>
      <c r="B21" s="150"/>
      <c r="C21" s="300"/>
      <c r="D21" s="300"/>
      <c r="E21" s="328"/>
      <c r="F21" s="329"/>
    </row>
    <row r="22" spans="1:6" s="330" customFormat="1" ht="25.5" customHeight="1">
      <c r="A22" s="150" t="s">
        <v>41</v>
      </c>
      <c r="B22" s="150"/>
      <c r="C22" s="300"/>
      <c r="D22" s="300"/>
      <c r="E22" s="328"/>
      <c r="F22" s="329"/>
    </row>
    <row r="23" spans="1:6" s="330" customFormat="1">
      <c r="A23" s="149"/>
      <c r="B23" s="149"/>
      <c r="C23" s="300"/>
      <c r="D23" s="300"/>
      <c r="E23" s="328"/>
      <c r="F23" s="329"/>
    </row>
    <row r="24" spans="1:6" s="330" customFormat="1" ht="18.75" customHeight="1">
      <c r="A24" s="145" t="s">
        <v>42</v>
      </c>
      <c r="B24" s="145"/>
      <c r="C24" s="300"/>
      <c r="D24" s="300"/>
      <c r="E24" s="328"/>
      <c r="F24" s="329"/>
    </row>
    <row r="25" spans="1:6" s="330" customFormat="1" ht="19.5" customHeight="1">
      <c r="A25" s="145" t="s">
        <v>43</v>
      </c>
      <c r="B25" s="145"/>
      <c r="C25" s="300"/>
      <c r="D25" s="300"/>
      <c r="E25" s="328"/>
      <c r="F25" s="329"/>
    </row>
    <row r="26" spans="1:6" s="330" customFormat="1" ht="25.5">
      <c r="A26" s="150" t="s">
        <v>217</v>
      </c>
      <c r="B26" s="150"/>
      <c r="C26" s="300"/>
      <c r="D26" s="300"/>
      <c r="E26" s="328"/>
      <c r="F26" s="329"/>
    </row>
    <row r="27" spans="1:6" s="330" customFormat="1" ht="31.5" customHeight="1">
      <c r="A27" s="145" t="s">
        <v>75</v>
      </c>
      <c r="B27" s="145"/>
      <c r="C27" s="300"/>
      <c r="D27" s="300"/>
      <c r="E27" s="328"/>
      <c r="F27" s="329"/>
    </row>
    <row r="28" spans="1:6" s="330" customFormat="1" ht="49.5" customHeight="1">
      <c r="A28" s="382" t="s">
        <v>233</v>
      </c>
      <c r="B28" s="382"/>
      <c r="C28" s="93"/>
      <c r="D28" s="93"/>
      <c r="E28" s="328"/>
      <c r="F28" s="329"/>
    </row>
    <row r="29" spans="1:6" s="330" customFormat="1" ht="31.5" customHeight="1">
      <c r="A29" s="150" t="s">
        <v>218</v>
      </c>
      <c r="B29" s="150"/>
      <c r="C29" s="300"/>
      <c r="D29" s="300"/>
      <c r="E29" s="328"/>
      <c r="F29" s="329"/>
    </row>
    <row r="30" spans="1:6" s="330" customFormat="1" ht="35.25" customHeight="1">
      <c r="A30" s="150" t="s">
        <v>219</v>
      </c>
      <c r="B30" s="150"/>
      <c r="C30" s="300"/>
      <c r="D30" s="300"/>
      <c r="E30" s="328"/>
      <c r="F30" s="329"/>
    </row>
    <row r="31" spans="1:6" s="330" customFormat="1" ht="30" customHeight="1">
      <c r="A31" s="150" t="s">
        <v>44</v>
      </c>
      <c r="B31" s="150"/>
      <c r="C31" s="300"/>
      <c r="D31" s="300"/>
      <c r="E31" s="328"/>
      <c r="F31" s="329"/>
    </row>
    <row r="32" spans="1:6" s="330" customFormat="1" ht="22.5" customHeight="1">
      <c r="A32" s="150" t="s">
        <v>45</v>
      </c>
      <c r="B32" s="150"/>
      <c r="C32" s="300"/>
      <c r="D32" s="300"/>
      <c r="E32" s="328"/>
      <c r="F32" s="329"/>
    </row>
    <row r="33" spans="1:6" s="330" customFormat="1" ht="22.5" customHeight="1">
      <c r="A33" s="150" t="s">
        <v>46</v>
      </c>
      <c r="B33" s="150"/>
      <c r="C33" s="300"/>
      <c r="D33" s="300"/>
      <c r="E33" s="328"/>
      <c r="F33" s="329"/>
    </row>
    <row r="34" spans="1:6" s="330" customFormat="1" ht="22.5" customHeight="1">
      <c r="A34" s="150" t="s">
        <v>47</v>
      </c>
      <c r="B34" s="150"/>
      <c r="C34" s="300"/>
      <c r="D34" s="300"/>
      <c r="E34" s="328"/>
      <c r="F34" s="329"/>
    </row>
    <row r="35" spans="1:6" s="330" customFormat="1" ht="22.5" customHeight="1">
      <c r="A35" s="150" t="s">
        <v>48</v>
      </c>
      <c r="B35" s="150"/>
      <c r="C35" s="300"/>
      <c r="D35" s="300"/>
      <c r="E35" s="328"/>
      <c r="F35" s="329"/>
    </row>
    <row r="36" spans="1:6" s="330" customFormat="1" ht="16.5" customHeight="1">
      <c r="A36" s="150" t="s">
        <v>49</v>
      </c>
      <c r="B36" s="150"/>
      <c r="C36" s="300"/>
      <c r="D36" s="300"/>
      <c r="E36" s="328"/>
      <c r="F36" s="329"/>
    </row>
    <row r="37" spans="1:6" s="330" customFormat="1" ht="16.5" customHeight="1">
      <c r="A37" s="145" t="s">
        <v>50</v>
      </c>
      <c r="B37" s="145"/>
      <c r="C37" s="300"/>
      <c r="D37" s="300"/>
      <c r="E37" s="328"/>
      <c r="F37" s="329"/>
    </row>
    <row r="38" spans="1:6" s="330" customFormat="1" ht="16.5" customHeight="1">
      <c r="A38" s="150" t="s">
        <v>51</v>
      </c>
      <c r="B38" s="150"/>
      <c r="C38" s="300"/>
      <c r="D38" s="300"/>
      <c r="E38" s="328"/>
      <c r="F38" s="329"/>
    </row>
    <row r="39" spans="1:6" s="330" customFormat="1" ht="16.5" customHeight="1">
      <c r="A39" s="150" t="s">
        <v>52</v>
      </c>
      <c r="B39" s="150"/>
      <c r="C39" s="300"/>
      <c r="D39" s="300"/>
      <c r="E39" s="328"/>
      <c r="F39" s="329"/>
    </row>
    <row r="40" spans="1:6" s="330" customFormat="1" ht="29.25" customHeight="1">
      <c r="A40" s="145" t="s">
        <v>53</v>
      </c>
      <c r="B40" s="145"/>
      <c r="C40" s="93"/>
      <c r="D40" s="93"/>
      <c r="E40" s="328"/>
      <c r="F40" s="329"/>
    </row>
    <row r="41" spans="1:6" s="330" customFormat="1" ht="28.5" customHeight="1">
      <c r="A41" s="145" t="s">
        <v>54</v>
      </c>
      <c r="B41" s="145"/>
      <c r="C41" s="93"/>
      <c r="D41" s="93"/>
      <c r="E41" s="328"/>
      <c r="F41" s="329"/>
    </row>
    <row r="42" spans="1:6" s="330" customFormat="1" ht="16.5" customHeight="1">
      <c r="A42" s="148" t="s">
        <v>55</v>
      </c>
      <c r="B42" s="148"/>
      <c r="C42" s="300"/>
      <c r="D42" s="300"/>
      <c r="E42" s="328"/>
      <c r="F42" s="329"/>
    </row>
    <row r="43" spans="1:6" s="330" customFormat="1" ht="16.5" customHeight="1">
      <c r="A43" s="112" t="s">
        <v>56</v>
      </c>
      <c r="B43" s="112"/>
      <c r="C43" s="300"/>
      <c r="D43" s="300"/>
      <c r="E43" s="328"/>
      <c r="F43" s="329"/>
    </row>
    <row r="44" spans="1:6" s="330" customFormat="1" ht="16.5" customHeight="1">
      <c r="A44" s="112" t="s">
        <v>57</v>
      </c>
      <c r="B44" s="112"/>
      <c r="C44" s="300"/>
      <c r="D44" s="300"/>
      <c r="E44" s="328"/>
      <c r="F44" s="329"/>
    </row>
    <row r="45" spans="1:6" s="330" customFormat="1" ht="16.5" customHeight="1">
      <c r="A45" s="145" t="s">
        <v>58</v>
      </c>
      <c r="B45" s="145"/>
      <c r="C45" s="300"/>
      <c r="D45" s="300"/>
      <c r="E45" s="328"/>
      <c r="F45" s="329"/>
    </row>
    <row r="46" spans="1:6" s="330" customFormat="1" ht="16.5" customHeight="1">
      <c r="A46" s="150" t="s">
        <v>59</v>
      </c>
      <c r="B46" s="150"/>
      <c r="C46" s="300"/>
      <c r="D46" s="300"/>
      <c r="E46" s="328"/>
      <c r="F46" s="329"/>
    </row>
    <row r="47" spans="1:6" s="330" customFormat="1" ht="16.5" customHeight="1">
      <c r="A47" s="145" t="s">
        <v>60</v>
      </c>
      <c r="B47" s="145"/>
      <c r="C47" s="300"/>
      <c r="D47" s="300"/>
      <c r="E47" s="328"/>
      <c r="F47" s="329"/>
    </row>
    <row r="48" spans="1:6" ht="31.5" customHeight="1">
      <c r="A48" s="112" t="s">
        <v>61</v>
      </c>
      <c r="B48" s="112"/>
      <c r="C48" s="300"/>
      <c r="D48" s="300"/>
      <c r="E48" s="327"/>
      <c r="F48" s="41"/>
    </row>
    <row r="49" spans="1:8" ht="18.75" customHeight="1">
      <c r="A49" s="112" t="s">
        <v>62</v>
      </c>
      <c r="B49" s="112"/>
      <c r="C49" s="300"/>
      <c r="D49" s="300"/>
      <c r="E49" s="327"/>
      <c r="F49" s="41"/>
    </row>
    <row r="50" spans="1:8" ht="20.25" customHeight="1">
      <c r="A50" s="112" t="s">
        <v>63</v>
      </c>
      <c r="B50" s="112"/>
      <c r="C50" s="93"/>
      <c r="D50" s="93"/>
      <c r="E50" s="327"/>
      <c r="F50" s="41"/>
    </row>
    <row r="51" spans="1:8" ht="21" customHeight="1">
      <c r="A51" s="150" t="s">
        <v>64</v>
      </c>
      <c r="B51" s="150"/>
      <c r="C51" s="300"/>
      <c r="D51" s="300"/>
      <c r="E51" s="327"/>
      <c r="F51" s="41"/>
    </row>
    <row r="52" spans="1:8" ht="21" customHeight="1">
      <c r="A52" s="150" t="s">
        <v>65</v>
      </c>
      <c r="B52" s="150"/>
      <c r="C52" s="300"/>
      <c r="D52" s="300"/>
      <c r="E52" s="327"/>
      <c r="F52" s="41"/>
    </row>
    <row r="53" spans="1:8" ht="31.5" customHeight="1">
      <c r="A53" s="145" t="s">
        <v>66</v>
      </c>
      <c r="B53" s="145"/>
      <c r="C53" s="300"/>
      <c r="D53" s="300"/>
      <c r="E53" s="327"/>
      <c r="F53" s="41"/>
    </row>
    <row r="54" spans="1:8" ht="6.75" customHeight="1">
      <c r="A54" s="145"/>
      <c r="B54" s="145"/>
      <c r="C54" s="300"/>
      <c r="D54" s="300"/>
      <c r="E54" s="327"/>
      <c r="F54" s="327"/>
    </row>
    <row r="55" spans="1:8" ht="17.25" customHeight="1">
      <c r="A55" s="150" t="s">
        <v>77</v>
      </c>
      <c r="B55" s="150"/>
      <c r="C55" s="300"/>
      <c r="D55" s="126"/>
      <c r="E55" s="91"/>
      <c r="F55" s="331"/>
    </row>
    <row r="56" spans="1:8">
      <c r="A56" s="150"/>
      <c r="B56" s="150"/>
      <c r="C56" s="300"/>
      <c r="D56" s="126"/>
      <c r="E56" s="91"/>
      <c r="F56" s="331"/>
    </row>
    <row r="57" spans="1:8" s="476" customFormat="1">
      <c r="A57" s="547" t="s">
        <v>77</v>
      </c>
      <c r="B57" s="547"/>
      <c r="C57" s="548"/>
      <c r="D57" s="548"/>
      <c r="E57" s="549"/>
      <c r="F57" s="531"/>
    </row>
    <row r="58" spans="1:8" s="508" customFormat="1">
      <c r="A58" s="551" t="s">
        <v>319</v>
      </c>
      <c r="B58" s="514" t="s">
        <v>320</v>
      </c>
      <c r="C58" s="513">
        <v>20</v>
      </c>
      <c r="D58" s="513" t="s">
        <v>2</v>
      </c>
      <c r="E58" s="549">
        <v>3600</v>
      </c>
      <c r="F58" s="609">
        <f>E58*C58</f>
        <v>72000</v>
      </c>
      <c r="H58" s="611"/>
    </row>
    <row r="59" spans="1:8" s="508" customFormat="1">
      <c r="A59" s="551" t="s">
        <v>321</v>
      </c>
      <c r="B59" s="514" t="s">
        <v>322</v>
      </c>
      <c r="C59" s="513">
        <v>9</v>
      </c>
      <c r="D59" s="513" t="s">
        <v>2</v>
      </c>
      <c r="E59" s="549">
        <v>3600</v>
      </c>
      <c r="F59" s="609">
        <f>E59*C59</f>
        <v>32400</v>
      </c>
    </row>
    <row r="60" spans="1:8" s="476" customFormat="1">
      <c r="A60" s="551"/>
      <c r="B60" s="513"/>
      <c r="C60" s="513"/>
      <c r="D60" s="513"/>
      <c r="E60" s="549"/>
      <c r="F60" s="553"/>
    </row>
    <row r="61" spans="1:8" s="476" customFormat="1">
      <c r="A61" s="556" t="s">
        <v>13</v>
      </c>
      <c r="B61" s="486"/>
      <c r="C61" s="514"/>
      <c r="D61" s="486"/>
      <c r="E61" s="549"/>
      <c r="F61" s="553"/>
    </row>
    <row r="62" spans="1:8" s="476" customFormat="1" ht="25.5">
      <c r="A62" s="557" t="s">
        <v>323</v>
      </c>
      <c r="B62" s="486" t="s">
        <v>324</v>
      </c>
      <c r="C62" s="514">
        <v>29</v>
      </c>
      <c r="D62" s="513" t="s">
        <v>2</v>
      </c>
      <c r="E62" s="549">
        <v>240.45000000000002</v>
      </c>
      <c r="F62" s="553">
        <f>E62*C62</f>
        <v>6973.05</v>
      </c>
    </row>
    <row r="63" spans="1:8" s="476" customFormat="1" ht="30.75" customHeight="1">
      <c r="A63" s="551" t="s">
        <v>325</v>
      </c>
      <c r="B63" s="486" t="s">
        <v>326</v>
      </c>
      <c r="C63" s="486">
        <v>29</v>
      </c>
      <c r="D63" s="513" t="s">
        <v>2</v>
      </c>
      <c r="E63" s="549">
        <v>320</v>
      </c>
      <c r="F63" s="553">
        <f>E63*C63</f>
        <v>9280</v>
      </c>
      <c r="G63" s="508"/>
    </row>
    <row r="64" spans="1:8">
      <c r="A64" s="112"/>
      <c r="B64" s="408"/>
      <c r="C64" s="333"/>
      <c r="D64" s="300"/>
      <c r="E64" s="327"/>
      <c r="F64" s="327"/>
    </row>
    <row r="65" spans="1:6" ht="20.25" customHeight="1" thickBot="1">
      <c r="A65" s="44"/>
      <c r="B65" s="44"/>
      <c r="C65" s="413"/>
      <c r="D65" s="783" t="s">
        <v>131</v>
      </c>
      <c r="E65" s="784"/>
      <c r="F65" s="404">
        <f>SUM(F7:F64)</f>
        <v>120653.05</v>
      </c>
    </row>
    <row r="66" spans="1:6" ht="13.5" thickTop="1">
      <c r="C66" s="304"/>
      <c r="D66" s="304"/>
    </row>
    <row r="67" spans="1:6">
      <c r="C67" s="304"/>
      <c r="D67" s="304"/>
    </row>
    <row r="68" spans="1:6">
      <c r="C68" s="304"/>
      <c r="D68" s="304"/>
    </row>
  </sheetData>
  <sheetProtection selectLockedCells="1"/>
  <protectedRanges>
    <protectedRange sqref="E12:E53" name="Range1_18_3"/>
    <protectedRange sqref="E9:F9" name="Range1_18_8"/>
    <protectedRange sqref="F58:F59 F62:F63" name="Range1_18_1_1"/>
  </protectedRanges>
  <mergeCells count="8">
    <mergeCell ref="D65:E65"/>
    <mergeCell ref="E3:F3"/>
    <mergeCell ref="A4:A5"/>
    <mergeCell ref="C4:C5"/>
    <mergeCell ref="D4:D5"/>
    <mergeCell ref="E4:E5"/>
    <mergeCell ref="F4:F5"/>
    <mergeCell ref="B4:B5"/>
  </mergeCells>
  <pageMargins left="0.59055118110236227" right="0.39370078740157483" top="0.39370078740157483" bottom="0.59055118110236227" header="0.31496062992125984" footer="0.31496062992125984"/>
  <pageSetup paperSize="9" scale="84" fitToHeight="0" orientation="landscape" r:id="rId1"/>
  <headerFooter scaleWithDoc="0">
    <oddFooter>&amp;C&amp;K03-013Page &amp;P of &amp;N</oddFooter>
  </headerFooter>
  <rowBreaks count="2" manualBreakCount="2">
    <brk id="21" max="4" man="1"/>
    <brk id="35" max="4"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F0"/>
    <pageSetUpPr fitToPage="1"/>
  </sheetPr>
  <dimension ref="A1:H68"/>
  <sheetViews>
    <sheetView windowProtection="1" view="pageBreakPreview" topLeftCell="A43" zoomScale="80" zoomScaleNormal="100" zoomScaleSheetLayoutView="80" zoomScalePageLayoutView="70" workbookViewId="0">
      <selection activeCell="E17" sqref="E17"/>
    </sheetView>
  </sheetViews>
  <sheetFormatPr defaultColWidth="8.75" defaultRowHeight="12.75"/>
  <cols>
    <col min="1" max="1" width="78.25" style="30" customWidth="1"/>
    <col min="2" max="2" width="12" style="2" customWidth="1"/>
    <col min="3" max="3" width="8.75" style="2"/>
    <col min="4" max="4" width="10.875" style="30" customWidth="1"/>
    <col min="5" max="6" width="11.875" style="31" bestFit="1" customWidth="1"/>
    <col min="7" max="7" width="9" style="30" bestFit="1" customWidth="1"/>
    <col min="8" max="16384" width="8.75" style="30"/>
  </cols>
  <sheetData>
    <row r="1" spans="1:6" ht="15.75">
      <c r="A1" s="334" t="str">
        <f>SUMMARY!B24</f>
        <v>Nelson Square - 157 – 209 Applegarth House</v>
      </c>
      <c r="B1" s="597"/>
      <c r="C1" s="127"/>
      <c r="D1" s="285"/>
    </row>
    <row r="2" spans="1:6" ht="15.75">
      <c r="A2" s="99" t="s">
        <v>173</v>
      </c>
      <c r="B2" s="505"/>
      <c r="C2" s="127"/>
      <c r="D2" s="285"/>
    </row>
    <row r="3" spans="1:6">
      <c r="A3" s="285"/>
      <c r="B3" s="127"/>
      <c r="C3" s="127"/>
      <c r="D3" s="285"/>
    </row>
    <row r="4" spans="1:6" ht="15.75">
      <c r="A4" s="139"/>
      <c r="B4" s="598"/>
      <c r="C4" s="127"/>
      <c r="D4" s="285"/>
      <c r="E4" s="801"/>
      <c r="F4" s="802"/>
    </row>
    <row r="5" spans="1:6" ht="12.75" customHeight="1">
      <c r="A5" s="785" t="s">
        <v>6</v>
      </c>
      <c r="B5" s="797" t="s">
        <v>263</v>
      </c>
      <c r="C5" s="797" t="s">
        <v>68</v>
      </c>
      <c r="D5" s="797" t="s">
        <v>7</v>
      </c>
      <c r="E5" s="778" t="s">
        <v>70</v>
      </c>
      <c r="F5" s="778" t="s">
        <v>71</v>
      </c>
    </row>
    <row r="6" spans="1:6" ht="30" customHeight="1">
      <c r="A6" s="786"/>
      <c r="B6" s="797"/>
      <c r="C6" s="797"/>
      <c r="D6" s="797"/>
      <c r="E6" s="778"/>
      <c r="F6" s="778"/>
    </row>
    <row r="7" spans="1:6" ht="48.75" customHeight="1">
      <c r="A7" s="100" t="s">
        <v>240</v>
      </c>
      <c r="B7" s="128"/>
      <c r="C7" s="122"/>
      <c r="D7" s="122"/>
      <c r="E7" s="104"/>
      <c r="F7" s="104"/>
    </row>
    <row r="8" spans="1:6">
      <c r="A8" s="142"/>
      <c r="B8" s="570"/>
      <c r="C8" s="335"/>
      <c r="D8" s="335"/>
      <c r="E8" s="323"/>
      <c r="F8" s="143"/>
    </row>
    <row r="9" spans="1:6">
      <c r="A9" s="142" t="s">
        <v>11</v>
      </c>
      <c r="B9" s="570"/>
      <c r="C9" s="335"/>
      <c r="D9" s="335"/>
      <c r="E9" s="323"/>
      <c r="F9" s="143"/>
    </row>
    <row r="10" spans="1:6">
      <c r="A10" s="142"/>
      <c r="B10" s="570"/>
      <c r="C10" s="335"/>
      <c r="D10" s="335"/>
      <c r="E10" s="144"/>
      <c r="F10" s="144"/>
    </row>
    <row r="11" spans="1:6" ht="63.75" customHeight="1">
      <c r="A11" s="300" t="s">
        <v>139</v>
      </c>
      <c r="B11" s="126" t="s">
        <v>317</v>
      </c>
      <c r="C11" s="628">
        <v>38</v>
      </c>
      <c r="D11" s="271" t="s">
        <v>8</v>
      </c>
      <c r="E11" s="323" t="s">
        <v>452</v>
      </c>
      <c r="F11" s="323" t="s">
        <v>452</v>
      </c>
    </row>
    <row r="12" spans="1:6">
      <c r="A12" s="142"/>
      <c r="B12" s="570"/>
      <c r="C12" s="19"/>
      <c r="D12" s="335"/>
      <c r="E12" s="328"/>
      <c r="F12" s="41"/>
    </row>
    <row r="13" spans="1:6">
      <c r="A13" s="145" t="s">
        <v>12</v>
      </c>
      <c r="B13" s="599"/>
      <c r="C13" s="599"/>
      <c r="D13" s="599"/>
      <c r="E13" s="599"/>
      <c r="F13" s="41"/>
    </row>
    <row r="14" spans="1:6">
      <c r="A14" s="142"/>
      <c r="B14" s="600"/>
      <c r="C14" s="338"/>
      <c r="D14" s="335"/>
      <c r="E14" s="328"/>
      <c r="F14" s="41"/>
    </row>
    <row r="15" spans="1:6" ht="25.5">
      <c r="A15" s="145" t="s">
        <v>220</v>
      </c>
      <c r="B15" s="599"/>
      <c r="C15" s="19"/>
      <c r="D15" s="335"/>
      <c r="E15" s="328"/>
      <c r="F15" s="41"/>
    </row>
    <row r="16" spans="1:6" ht="25.5">
      <c r="A16" s="145" t="s">
        <v>234</v>
      </c>
      <c r="B16" s="599"/>
      <c r="C16" s="19"/>
      <c r="D16" s="335"/>
      <c r="E16" s="328"/>
      <c r="F16" s="41"/>
    </row>
    <row r="17" spans="1:6" ht="38.25">
      <c r="A17" s="145" t="s">
        <v>221</v>
      </c>
      <c r="B17" s="599"/>
      <c r="C17" s="19"/>
      <c r="D17" s="335"/>
      <c r="E17" s="328"/>
      <c r="F17" s="41"/>
    </row>
    <row r="18" spans="1:6" ht="51">
      <c r="A18" s="145" t="s">
        <v>78</v>
      </c>
      <c r="B18" s="599"/>
      <c r="C18" s="19"/>
      <c r="D18" s="335"/>
      <c r="E18" s="328"/>
      <c r="F18" s="41"/>
    </row>
    <row r="19" spans="1:6" ht="22.5" customHeight="1">
      <c r="A19" s="145" t="s">
        <v>222</v>
      </c>
      <c r="B19" s="599"/>
      <c r="C19" s="19"/>
      <c r="D19" s="335"/>
      <c r="E19" s="328"/>
      <c r="F19" s="41"/>
    </row>
    <row r="20" spans="1:6" s="330" customFormat="1" ht="31.5" customHeight="1">
      <c r="A20" s="145" t="s">
        <v>79</v>
      </c>
      <c r="B20" s="599"/>
      <c r="C20" s="336"/>
      <c r="D20" s="335"/>
      <c r="E20" s="328"/>
      <c r="F20" s="329"/>
    </row>
    <row r="21" spans="1:6" s="330" customFormat="1" ht="43.5" customHeight="1">
      <c r="A21" s="145" t="s">
        <v>80</v>
      </c>
      <c r="B21" s="599"/>
      <c r="C21" s="336"/>
      <c r="D21" s="335"/>
      <c r="E21" s="328"/>
      <c r="F21" s="329"/>
    </row>
    <row r="22" spans="1:6" s="330" customFormat="1" ht="25.5" customHeight="1">
      <c r="A22" s="145" t="s">
        <v>81</v>
      </c>
      <c r="B22" s="599"/>
      <c r="C22" s="336"/>
      <c r="D22" s="335"/>
      <c r="E22" s="328"/>
      <c r="F22" s="329"/>
    </row>
    <row r="23" spans="1:6" s="330" customFormat="1" ht="20.25" customHeight="1">
      <c r="A23" s="145" t="s">
        <v>82</v>
      </c>
      <c r="B23" s="599"/>
      <c r="C23" s="336"/>
      <c r="D23" s="335"/>
      <c r="E23" s="328"/>
      <c r="F23" s="329"/>
    </row>
    <row r="24" spans="1:6" s="330" customFormat="1" ht="20.25" customHeight="1">
      <c r="A24" s="145" t="s">
        <v>83</v>
      </c>
      <c r="B24" s="599"/>
      <c r="C24" s="336"/>
      <c r="D24" s="335"/>
      <c r="E24" s="328"/>
      <c r="F24" s="329"/>
    </row>
    <row r="25" spans="1:6" s="330" customFormat="1" ht="42" customHeight="1">
      <c r="A25" s="145" t="s">
        <v>84</v>
      </c>
      <c r="B25" s="599"/>
      <c r="C25" s="336"/>
      <c r="D25" s="335"/>
      <c r="E25" s="328"/>
      <c r="F25" s="329"/>
    </row>
    <row r="26" spans="1:6" s="330" customFormat="1" ht="31.5" customHeight="1">
      <c r="A26" s="145" t="s">
        <v>85</v>
      </c>
      <c r="B26" s="599"/>
      <c r="C26" s="336"/>
      <c r="D26" s="335"/>
      <c r="E26" s="328"/>
      <c r="F26" s="329"/>
    </row>
    <row r="27" spans="1:6" s="330" customFormat="1" ht="25.5">
      <c r="A27" s="145" t="s">
        <v>86</v>
      </c>
      <c r="B27" s="599"/>
      <c r="C27" s="336"/>
      <c r="D27" s="335"/>
      <c r="E27" s="328"/>
      <c r="F27" s="329"/>
    </row>
    <row r="28" spans="1:6" s="330" customFormat="1" ht="21" customHeight="1">
      <c r="A28" s="145" t="s">
        <v>87</v>
      </c>
      <c r="B28" s="599"/>
      <c r="C28" s="336"/>
      <c r="D28" s="335"/>
      <c r="E28" s="328"/>
      <c r="F28" s="329"/>
    </row>
    <row r="29" spans="1:6" s="330" customFormat="1" ht="28.5" customHeight="1">
      <c r="A29" s="145" t="s">
        <v>88</v>
      </c>
      <c r="B29" s="599"/>
      <c r="C29" s="336"/>
      <c r="D29" s="335"/>
      <c r="E29" s="328"/>
      <c r="F29" s="329"/>
    </row>
    <row r="30" spans="1:6" s="330" customFormat="1" ht="20.25" customHeight="1">
      <c r="A30" s="145" t="s">
        <v>89</v>
      </c>
      <c r="B30" s="599"/>
      <c r="C30" s="336"/>
      <c r="D30" s="335"/>
      <c r="E30" s="328"/>
      <c r="F30" s="329"/>
    </row>
    <row r="31" spans="1:6" s="330" customFormat="1" ht="20.25" customHeight="1">
      <c r="A31" s="145" t="s">
        <v>90</v>
      </c>
      <c r="B31" s="599"/>
      <c r="C31" s="336"/>
      <c r="D31" s="335"/>
      <c r="E31" s="328"/>
      <c r="F31" s="329"/>
    </row>
    <row r="32" spans="1:6" s="330" customFormat="1" ht="20.25" customHeight="1">
      <c r="A32" s="145" t="s">
        <v>91</v>
      </c>
      <c r="B32" s="599"/>
      <c r="C32" s="336"/>
      <c r="D32" s="335"/>
      <c r="E32" s="328"/>
      <c r="F32" s="329"/>
    </row>
    <row r="33" spans="1:6" s="330" customFormat="1" ht="20.25" customHeight="1">
      <c r="A33" s="145" t="s">
        <v>92</v>
      </c>
      <c r="B33" s="599"/>
      <c r="C33" s="336"/>
      <c r="D33" s="335"/>
      <c r="E33" s="328"/>
      <c r="F33" s="329"/>
    </row>
    <row r="34" spans="1:6" s="330" customFormat="1" ht="20.25" customHeight="1">
      <c r="A34" s="145" t="s">
        <v>93</v>
      </c>
      <c r="B34" s="599"/>
      <c r="C34" s="336"/>
      <c r="D34" s="335"/>
      <c r="E34" s="328"/>
      <c r="F34" s="329"/>
    </row>
    <row r="35" spans="1:6" s="330" customFormat="1" ht="28.5" customHeight="1">
      <c r="A35" s="145" t="s">
        <v>94</v>
      </c>
      <c r="B35" s="599"/>
      <c r="C35" s="336"/>
      <c r="D35" s="335"/>
      <c r="E35" s="328"/>
      <c r="F35" s="329"/>
    </row>
    <row r="36" spans="1:6" s="330" customFormat="1" ht="20.25" customHeight="1">
      <c r="A36" s="145" t="s">
        <v>95</v>
      </c>
      <c r="B36" s="599"/>
      <c r="C36" s="336"/>
      <c r="D36" s="335"/>
      <c r="E36" s="328"/>
      <c r="F36" s="329"/>
    </row>
    <row r="37" spans="1:6" s="330" customFormat="1" ht="20.25" customHeight="1">
      <c r="A37" s="145" t="s">
        <v>235</v>
      </c>
      <c r="B37" s="599"/>
      <c r="C37" s="336"/>
      <c r="D37" s="335"/>
      <c r="E37" s="328"/>
      <c r="F37" s="329"/>
    </row>
    <row r="38" spans="1:6" s="330" customFormat="1" ht="20.25" customHeight="1">
      <c r="A38" s="145" t="s">
        <v>96</v>
      </c>
      <c r="B38" s="599"/>
      <c r="C38" s="336"/>
      <c r="D38" s="335"/>
      <c r="E38" s="328"/>
      <c r="F38" s="329"/>
    </row>
    <row r="39" spans="1:6" s="330" customFormat="1" ht="45" customHeight="1">
      <c r="A39" s="145" t="s">
        <v>97</v>
      </c>
      <c r="B39" s="599"/>
      <c r="C39" s="336"/>
      <c r="D39" s="335"/>
      <c r="E39" s="328"/>
      <c r="F39" s="329"/>
    </row>
    <row r="40" spans="1:6" s="330" customFormat="1" ht="30" customHeight="1">
      <c r="A40" s="145" t="s">
        <v>98</v>
      </c>
      <c r="B40" s="599"/>
      <c r="C40" s="336"/>
      <c r="D40" s="335"/>
      <c r="E40" s="328"/>
      <c r="F40" s="329"/>
    </row>
    <row r="41" spans="1:6" s="330" customFormat="1" ht="18.75" customHeight="1">
      <c r="A41" s="145" t="s">
        <v>99</v>
      </c>
      <c r="B41" s="599"/>
      <c r="C41" s="336"/>
      <c r="D41" s="335"/>
      <c r="E41" s="328"/>
      <c r="F41" s="329"/>
    </row>
    <row r="42" spans="1:6" s="330" customFormat="1" ht="27" customHeight="1">
      <c r="A42" s="112" t="s">
        <v>100</v>
      </c>
      <c r="B42" s="599"/>
      <c r="C42" s="336"/>
      <c r="D42" s="336"/>
      <c r="E42" s="328"/>
      <c r="F42" s="329"/>
    </row>
    <row r="43" spans="1:6" s="330" customFormat="1" ht="20.25" customHeight="1">
      <c r="A43" s="112" t="s">
        <v>101</v>
      </c>
      <c r="B43" s="599"/>
      <c r="C43" s="336"/>
      <c r="D43" s="336"/>
      <c r="E43" s="328"/>
      <c r="F43" s="329"/>
    </row>
    <row r="44" spans="1:6" s="330" customFormat="1" ht="21" customHeight="1">
      <c r="A44" s="112" t="s">
        <v>102</v>
      </c>
      <c r="B44" s="599"/>
      <c r="C44" s="336"/>
      <c r="D44" s="336"/>
      <c r="E44" s="328"/>
      <c r="F44" s="329"/>
    </row>
    <row r="45" spans="1:6" s="330" customFormat="1" ht="19.5" customHeight="1">
      <c r="A45" s="112" t="s">
        <v>103</v>
      </c>
      <c r="B45" s="599"/>
      <c r="C45" s="336"/>
      <c r="D45" s="336"/>
      <c r="E45" s="328"/>
      <c r="F45" s="329"/>
    </row>
    <row r="46" spans="1:6" s="330" customFormat="1" ht="19.5" customHeight="1">
      <c r="A46" s="112" t="s">
        <v>104</v>
      </c>
      <c r="B46" s="599"/>
      <c r="C46" s="336"/>
      <c r="D46" s="336"/>
      <c r="E46" s="328"/>
      <c r="F46" s="329"/>
    </row>
    <row r="47" spans="1:6" s="330" customFormat="1" ht="19.5" customHeight="1">
      <c r="A47" s="112" t="s">
        <v>105</v>
      </c>
      <c r="B47" s="599"/>
      <c r="C47" s="336"/>
      <c r="D47" s="336"/>
      <c r="E47" s="328"/>
      <c r="F47" s="329"/>
    </row>
    <row r="48" spans="1:6" s="330" customFormat="1" ht="19.5" customHeight="1">
      <c r="A48" s="112" t="s">
        <v>106</v>
      </c>
      <c r="B48" s="599"/>
      <c r="C48" s="336"/>
      <c r="D48" s="336"/>
      <c r="E48" s="328"/>
      <c r="F48" s="329"/>
    </row>
    <row r="49" spans="1:8">
      <c r="A49" s="150"/>
      <c r="B49" s="601"/>
      <c r="C49" s="19"/>
      <c r="D49" s="19"/>
      <c r="E49" s="327"/>
      <c r="F49" s="41"/>
    </row>
    <row r="50" spans="1:8" ht="15.75" customHeight="1">
      <c r="A50" s="155"/>
      <c r="B50" s="326"/>
      <c r="C50" s="19"/>
      <c r="D50" s="19"/>
      <c r="E50" s="341"/>
      <c r="F50" s="41"/>
    </row>
    <row r="51" spans="1:8" ht="15.75" customHeight="1">
      <c r="A51" s="155" t="s">
        <v>169</v>
      </c>
      <c r="B51" s="326"/>
      <c r="C51" s="155"/>
      <c r="D51" s="19"/>
      <c r="E51" s="19"/>
      <c r="F51" s="341"/>
    </row>
    <row r="52" spans="1:8" s="476" customFormat="1">
      <c r="A52" s="559" t="s">
        <v>327</v>
      </c>
      <c r="B52" s="602"/>
      <c r="C52" s="552"/>
      <c r="D52" s="486"/>
      <c r="E52" s="486"/>
      <c r="F52" s="553"/>
    </row>
    <row r="53" spans="1:8" s="508" customFormat="1">
      <c r="A53" s="551" t="s">
        <v>327</v>
      </c>
      <c r="B53" s="514" t="s">
        <v>328</v>
      </c>
      <c r="C53" s="513">
        <v>20</v>
      </c>
      <c r="D53" s="513" t="s">
        <v>2</v>
      </c>
      <c r="E53" s="656">
        <v>2200</v>
      </c>
      <c r="F53" s="609">
        <f>E53*C53</f>
        <v>44000</v>
      </c>
      <c r="H53" s="611"/>
    </row>
    <row r="54" spans="1:8" s="508" customFormat="1">
      <c r="A54" s="561" t="s">
        <v>329</v>
      </c>
      <c r="B54" s="514" t="s">
        <v>330</v>
      </c>
      <c r="C54" s="514">
        <v>9</v>
      </c>
      <c r="D54" s="562" t="s">
        <v>2</v>
      </c>
      <c r="E54" s="656">
        <v>2200</v>
      </c>
      <c r="F54" s="609">
        <f>E54*C54</f>
        <v>19800</v>
      </c>
      <c r="H54" s="611"/>
    </row>
    <row r="55" spans="1:8" s="476" customFormat="1" ht="12.75" hidden="1" customHeight="1">
      <c r="A55" s="563" t="s">
        <v>331</v>
      </c>
      <c r="B55" s="486"/>
      <c r="C55" s="503"/>
      <c r="D55" s="552"/>
      <c r="E55" s="531"/>
      <c r="F55" s="553"/>
    </row>
    <row r="56" spans="1:8" s="476" customFormat="1" ht="12.75" hidden="1" customHeight="1">
      <c r="A56" s="559"/>
      <c r="B56" s="486"/>
      <c r="C56" s="503"/>
      <c r="D56" s="552"/>
      <c r="E56" s="531"/>
      <c r="F56" s="553"/>
    </row>
    <row r="57" spans="1:8" s="476" customFormat="1" ht="12.75" hidden="1" customHeight="1">
      <c r="A57" s="551" t="s">
        <v>332</v>
      </c>
      <c r="B57" s="486" t="s">
        <v>333</v>
      </c>
      <c r="C57" s="503"/>
      <c r="D57" s="486" t="s">
        <v>2</v>
      </c>
      <c r="E57" s="531"/>
      <c r="F57" s="553"/>
    </row>
    <row r="58" spans="1:8" s="476" customFormat="1">
      <c r="A58" s="561"/>
      <c r="B58" s="486"/>
      <c r="C58" s="503"/>
      <c r="D58" s="562"/>
      <c r="E58" s="531"/>
      <c r="F58" s="553"/>
    </row>
    <row r="59" spans="1:8" s="476" customFormat="1">
      <c r="A59" s="564" t="s">
        <v>13</v>
      </c>
      <c r="B59" s="486"/>
      <c r="C59" s="503"/>
      <c r="D59" s="562"/>
      <c r="E59" s="531"/>
      <c r="F59" s="553"/>
    </row>
    <row r="60" spans="1:8" s="476" customFormat="1" ht="38.25">
      <c r="A60" s="551" t="s">
        <v>334</v>
      </c>
      <c r="B60" s="486" t="s">
        <v>350</v>
      </c>
      <c r="C60" s="514">
        <v>29</v>
      </c>
      <c r="D60" s="562" t="s">
        <v>2</v>
      </c>
      <c r="E60" s="531">
        <v>435</v>
      </c>
      <c r="F60" s="553">
        <f>E60*C60</f>
        <v>12615</v>
      </c>
    </row>
    <row r="61" spans="1:8">
      <c r="A61" s="339"/>
      <c r="B61" s="603"/>
      <c r="C61" s="14"/>
      <c r="D61" s="340"/>
      <c r="E61" s="341"/>
      <c r="F61" s="320"/>
      <c r="G61" s="43"/>
    </row>
    <row r="62" spans="1:8" s="344" customFormat="1">
      <c r="A62" s="342"/>
      <c r="B62" s="343"/>
      <c r="C62" s="343"/>
      <c r="D62" s="347"/>
      <c r="E62" s="157"/>
      <c r="F62" s="158"/>
    </row>
    <row r="63" spans="1:8" ht="19.5" customHeight="1" thickBot="1">
      <c r="A63" s="297"/>
      <c r="B63" s="465"/>
      <c r="C63" s="316"/>
      <c r="D63" s="783" t="s">
        <v>131</v>
      </c>
      <c r="E63" s="784"/>
      <c r="F63" s="345">
        <f>SUM(F8:F62)</f>
        <v>76415</v>
      </c>
    </row>
    <row r="64" spans="1:8" ht="13.5" thickTop="1">
      <c r="C64" s="346"/>
    </row>
    <row r="65" spans="3:3">
      <c r="C65" s="346"/>
    </row>
    <row r="66" spans="3:3">
      <c r="C66" s="346"/>
    </row>
    <row r="67" spans="3:3">
      <c r="C67" s="346"/>
    </row>
    <row r="68" spans="3:3">
      <c r="C68" s="346"/>
    </row>
  </sheetData>
  <sheetProtection selectLockedCells="1"/>
  <protectedRanges>
    <protectedRange sqref="E12 E14:E50" name="Range1_18_3"/>
    <protectedRange sqref="E62" name="Range1_3"/>
    <protectedRange sqref="F51" name="Range1_18_3_1"/>
    <protectedRange sqref="F52 F58:F59" name="Range1_18_3_1_1"/>
    <protectedRange sqref="F53:F54" name="Range1_18_1"/>
  </protectedRanges>
  <mergeCells count="8">
    <mergeCell ref="D63:E63"/>
    <mergeCell ref="E4:F4"/>
    <mergeCell ref="A5:A6"/>
    <mergeCell ref="C5:C6"/>
    <mergeCell ref="D5:D6"/>
    <mergeCell ref="E5:E6"/>
    <mergeCell ref="F5:F6"/>
    <mergeCell ref="B5:B6"/>
  </mergeCells>
  <pageMargins left="0.59055118110236227" right="0.39370078740157483" top="0.39370078740157483" bottom="0.59055118110236227" header="0.31496062992125984" footer="0.31496062992125984"/>
  <pageSetup paperSize="9" scale="90" fitToHeight="0" orientation="landscape" r:id="rId1"/>
  <headerFooter scaleWithDoc="0">
    <oddFooter>&amp;C&amp;K03-013Page &amp;P of &amp;N</oddFooter>
  </headerFooter>
  <rowBreaks count="3" manualBreakCount="3">
    <brk id="21" max="4" man="1"/>
    <brk id="36" max="4" man="1"/>
    <brk id="49" max="5"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F0"/>
    <pageSetUpPr fitToPage="1"/>
  </sheetPr>
  <dimension ref="A1:G36"/>
  <sheetViews>
    <sheetView windowProtection="1" view="pageBreakPreview" topLeftCell="A19" zoomScale="85" zoomScaleNormal="100" zoomScaleSheetLayoutView="85" zoomScalePageLayoutView="70" workbookViewId="0">
      <selection activeCell="E31" sqref="E31"/>
    </sheetView>
  </sheetViews>
  <sheetFormatPr defaultColWidth="8.75" defaultRowHeight="12.75"/>
  <cols>
    <col min="1" max="1" width="94" style="384" customWidth="1"/>
    <col min="2" max="2" width="12.625" style="384" customWidth="1"/>
    <col min="3" max="3" width="11.875" style="384" customWidth="1"/>
    <col min="4" max="4" width="9.375" style="384" customWidth="1"/>
    <col min="5" max="5" width="14" style="384" customWidth="1"/>
    <col min="6" max="6" width="14" style="385" customWidth="1"/>
    <col min="7" max="7" width="8.75" style="384"/>
    <col min="8" max="8" width="9.25" style="384" bestFit="1" customWidth="1"/>
    <col min="9" max="16384" width="8.75" style="384"/>
  </cols>
  <sheetData>
    <row r="1" spans="1:6" ht="15.75">
      <c r="A1" s="99" t="str">
        <f>SUMMARY!B24</f>
        <v>Nelson Square - 157 – 209 Applegarth House</v>
      </c>
      <c r="B1" s="99"/>
      <c r="C1" s="383"/>
      <c r="D1" s="383"/>
    </row>
    <row r="2" spans="1:6" ht="15.75">
      <c r="A2" s="99" t="s">
        <v>140</v>
      </c>
      <c r="B2" s="99"/>
      <c r="C2" s="117"/>
      <c r="D2" s="383"/>
    </row>
    <row r="3" spans="1:6">
      <c r="A3" s="383"/>
      <c r="B3" s="383"/>
      <c r="C3" s="383"/>
      <c r="D3" s="383"/>
      <c r="E3" s="808"/>
      <c r="F3" s="809"/>
    </row>
    <row r="4" spans="1:6" ht="12.75" customHeight="1">
      <c r="A4" s="810" t="s">
        <v>6</v>
      </c>
      <c r="B4" s="785" t="s">
        <v>263</v>
      </c>
      <c r="C4" s="785" t="s">
        <v>68</v>
      </c>
      <c r="D4" s="812" t="s">
        <v>69</v>
      </c>
      <c r="E4" s="807" t="s">
        <v>70</v>
      </c>
      <c r="F4" s="807" t="s">
        <v>71</v>
      </c>
    </row>
    <row r="5" spans="1:6" ht="29.25" customHeight="1">
      <c r="A5" s="811"/>
      <c r="B5" s="786"/>
      <c r="C5" s="786"/>
      <c r="D5" s="813"/>
      <c r="E5" s="799"/>
      <c r="F5" s="799"/>
    </row>
    <row r="6" spans="1:6" ht="54" customHeight="1">
      <c r="A6" s="348" t="s">
        <v>133</v>
      </c>
      <c r="B6" s="348"/>
      <c r="C6" s="348"/>
      <c r="D6" s="162"/>
      <c r="E6" s="349"/>
      <c r="F6" s="350"/>
    </row>
    <row r="7" spans="1:6" ht="15.75" customHeight="1">
      <c r="A7" s="301" t="s">
        <v>15</v>
      </c>
      <c r="B7" s="301"/>
      <c r="C7" s="301"/>
      <c r="D7" s="386"/>
      <c r="E7" s="387"/>
      <c r="F7" s="388"/>
    </row>
    <row r="8" spans="1:6">
      <c r="A8" s="352"/>
      <c r="B8" s="352"/>
      <c r="C8" s="352"/>
      <c r="D8" s="389"/>
      <c r="E8" s="390"/>
      <c r="F8" s="391"/>
    </row>
    <row r="9" spans="1:6">
      <c r="A9" s="142" t="s">
        <v>258</v>
      </c>
      <c r="B9" s="142"/>
      <c r="C9" s="142"/>
      <c r="D9" s="389"/>
      <c r="E9" s="390"/>
      <c r="F9" s="391"/>
    </row>
    <row r="10" spans="1:6">
      <c r="A10" s="352"/>
      <c r="B10" s="352"/>
      <c r="C10" s="352"/>
      <c r="D10" s="389"/>
      <c r="E10" s="390"/>
      <c r="F10" s="391"/>
    </row>
    <row r="11" spans="1:6">
      <c r="A11" s="392"/>
      <c r="B11" s="392"/>
      <c r="C11" s="392"/>
      <c r="D11" s="389"/>
      <c r="E11" s="390"/>
      <c r="F11" s="391"/>
    </row>
    <row r="12" spans="1:6" s="393" customFormat="1" ht="38.25">
      <c r="A12" s="300" t="s">
        <v>223</v>
      </c>
      <c r="B12" s="300"/>
      <c r="C12" s="300"/>
      <c r="D12" s="389"/>
      <c r="E12" s="390"/>
      <c r="F12" s="391"/>
    </row>
    <row r="13" spans="1:6" s="393" customFormat="1" ht="51">
      <c r="A13" s="300" t="s">
        <v>9</v>
      </c>
      <c r="B13" s="300"/>
      <c r="C13" s="300"/>
      <c r="D13" s="389"/>
      <c r="E13" s="390"/>
      <c r="F13" s="391"/>
    </row>
    <row r="14" spans="1:6" s="393" customFormat="1" ht="18.75" customHeight="1">
      <c r="A14" s="271" t="s">
        <v>32</v>
      </c>
      <c r="B14" s="271"/>
      <c r="C14" s="271"/>
      <c r="D14" s="389"/>
      <c r="E14" s="390"/>
      <c r="F14" s="391"/>
    </row>
    <row r="15" spans="1:6" s="393" customFormat="1" ht="18.75" customHeight="1">
      <c r="A15" s="271" t="s">
        <v>33</v>
      </c>
      <c r="B15" s="271"/>
      <c r="C15" s="271"/>
      <c r="D15" s="389"/>
      <c r="E15" s="390"/>
      <c r="F15" s="391"/>
    </row>
    <row r="16" spans="1:6" s="393" customFormat="1" ht="18.75" customHeight="1">
      <c r="A16" s="271" t="s">
        <v>34</v>
      </c>
      <c r="B16" s="271"/>
      <c r="C16" s="271"/>
      <c r="D16" s="389"/>
      <c r="E16" s="390"/>
      <c r="F16" s="391"/>
    </row>
    <row r="17" spans="1:7" s="393" customFormat="1" ht="44.25" customHeight="1">
      <c r="A17" s="271" t="s">
        <v>39</v>
      </c>
      <c r="B17" s="271"/>
      <c r="C17" s="271"/>
      <c r="D17" s="389"/>
      <c r="E17" s="390"/>
      <c r="F17" s="391"/>
    </row>
    <row r="18" spans="1:7" s="393" customFormat="1" ht="17.25" customHeight="1">
      <c r="A18" s="271" t="s">
        <v>35</v>
      </c>
      <c r="B18" s="271"/>
      <c r="C18" s="271"/>
      <c r="D18" s="389"/>
      <c r="E18" s="390"/>
      <c r="F18" s="391"/>
    </row>
    <row r="19" spans="1:7" s="393" customFormat="1" ht="17.25" customHeight="1">
      <c r="A19" s="271" t="s">
        <v>36</v>
      </c>
      <c r="B19" s="271"/>
      <c r="C19" s="271"/>
      <c r="D19" s="389"/>
      <c r="E19" s="390"/>
      <c r="F19" s="391"/>
    </row>
    <row r="20" spans="1:7" s="393" customFormat="1" ht="17.25" customHeight="1">
      <c r="A20" s="271" t="s">
        <v>37</v>
      </c>
      <c r="B20" s="271"/>
      <c r="C20" s="271"/>
      <c r="D20" s="389"/>
      <c r="E20" s="390"/>
      <c r="F20" s="391"/>
    </row>
    <row r="21" spans="1:7" s="393" customFormat="1" ht="17.25" customHeight="1">
      <c r="A21" s="271" t="s">
        <v>38</v>
      </c>
      <c r="B21" s="271"/>
      <c r="C21" s="271"/>
      <c r="D21" s="389"/>
      <c r="E21" s="390"/>
      <c r="F21" s="391"/>
    </row>
    <row r="22" spans="1:7" s="393" customFormat="1">
      <c r="A22" s="300"/>
      <c r="B22" s="300"/>
      <c r="C22" s="300"/>
      <c r="D22" s="389"/>
      <c r="E22" s="390"/>
      <c r="F22" s="391"/>
    </row>
    <row r="23" spans="1:7" s="393" customFormat="1" ht="26.25" customHeight="1">
      <c r="A23" s="353" t="s">
        <v>10</v>
      </c>
      <c r="B23" s="353"/>
      <c r="C23" s="353"/>
      <c r="D23" s="389"/>
      <c r="E23" s="390"/>
      <c r="F23" s="391"/>
    </row>
    <row r="24" spans="1:7" s="393" customFormat="1">
      <c r="A24" s="389"/>
      <c r="B24" s="389"/>
      <c r="C24" s="389"/>
      <c r="D24" s="389"/>
      <c r="E24" s="394"/>
      <c r="F24" s="391"/>
      <c r="G24" s="721"/>
    </row>
    <row r="25" spans="1:7" ht="17.25" customHeight="1">
      <c r="A25" s="151" t="s">
        <v>129</v>
      </c>
      <c r="B25" s="114" t="s">
        <v>338</v>
      </c>
      <c r="C25" s="114">
        <v>38</v>
      </c>
      <c r="D25" s="357" t="s">
        <v>2</v>
      </c>
      <c r="E25" s="358">
        <v>106.05000000000001</v>
      </c>
      <c r="F25" s="578">
        <f>C25*E25</f>
        <v>4029.9000000000005</v>
      </c>
    </row>
    <row r="26" spans="1:7" s="476" customFormat="1">
      <c r="A26" s="566" t="s">
        <v>353</v>
      </c>
      <c r="B26" s="582" t="s">
        <v>340</v>
      </c>
      <c r="C26" s="657">
        <v>38</v>
      </c>
      <c r="D26" s="567" t="s">
        <v>2</v>
      </c>
      <c r="E26" s="358">
        <v>835.80000000000007</v>
      </c>
      <c r="F26" s="578">
        <f>C26*E26</f>
        <v>31760.400000000001</v>
      </c>
    </row>
    <row r="27" spans="1:7" s="476" customFormat="1">
      <c r="A27" s="566" t="s">
        <v>354</v>
      </c>
      <c r="B27" s="582" t="s">
        <v>341</v>
      </c>
      <c r="C27" s="657">
        <f>53-38</f>
        <v>15</v>
      </c>
      <c r="D27" s="567" t="s">
        <v>2</v>
      </c>
      <c r="E27" s="358">
        <v>835.80000000000007</v>
      </c>
      <c r="F27" s="578">
        <f>C27*E27</f>
        <v>12537.000000000002</v>
      </c>
    </row>
    <row r="28" spans="1:7">
      <c r="A28" s="584"/>
      <c r="B28" s="585"/>
      <c r="C28" s="467"/>
      <c r="D28" s="296"/>
      <c r="E28" s="358"/>
      <c r="F28" s="579"/>
    </row>
    <row r="29" spans="1:7" ht="17.25" customHeight="1">
      <c r="A29" s="586" t="s">
        <v>355</v>
      </c>
      <c r="B29" s="587"/>
      <c r="C29" s="467"/>
      <c r="D29" s="296"/>
      <c r="E29" s="358"/>
      <c r="F29" s="579"/>
    </row>
    <row r="30" spans="1:7" ht="44.25" customHeight="1">
      <c r="A30" s="588" t="s">
        <v>236</v>
      </c>
      <c r="B30" s="589"/>
      <c r="C30" s="337"/>
      <c r="D30" s="296"/>
      <c r="E30" s="358"/>
      <c r="F30" s="579"/>
    </row>
    <row r="31" spans="1:7" ht="18" customHeight="1">
      <c r="A31" s="588" t="s">
        <v>336</v>
      </c>
      <c r="B31" s="589"/>
      <c r="C31" s="337">
        <v>10</v>
      </c>
      <c r="D31" s="296" t="s">
        <v>2</v>
      </c>
      <c r="E31" s="358">
        <v>240.45000000000002</v>
      </c>
      <c r="F31" s="395">
        <f>C31*E31</f>
        <v>2404.5</v>
      </c>
    </row>
    <row r="32" spans="1:7">
      <c r="A32" s="590"/>
      <c r="B32" s="590"/>
      <c r="C32" s="337"/>
      <c r="D32" s="282"/>
      <c r="E32" s="354"/>
      <c r="F32" s="396"/>
    </row>
    <row r="33" spans="1:6">
      <c r="A33" s="351"/>
      <c r="B33" s="351"/>
      <c r="C33" s="356"/>
      <c r="D33" s="355"/>
      <c r="E33" s="354"/>
      <c r="F33" s="396"/>
    </row>
    <row r="34" spans="1:6" ht="18" customHeight="1" thickBot="1">
      <c r="A34" s="398"/>
      <c r="B34" s="398"/>
      <c r="C34" s="399"/>
      <c r="D34" s="400" t="s">
        <v>71</v>
      </c>
      <c r="E34" s="401"/>
      <c r="F34" s="402">
        <f>SUM(F8:F33)</f>
        <v>50731.8</v>
      </c>
    </row>
    <row r="35" spans="1:6" ht="13.5" thickTop="1">
      <c r="A35" s="165"/>
      <c r="B35" s="165"/>
      <c r="C35" s="165"/>
    </row>
    <row r="36" spans="1:6">
      <c r="A36" s="165"/>
      <c r="B36" s="165"/>
      <c r="C36" s="165"/>
    </row>
  </sheetData>
  <sheetProtection selectLockedCells="1"/>
  <mergeCells count="7">
    <mergeCell ref="E3:F3"/>
    <mergeCell ref="A4:A5"/>
    <mergeCell ref="C4:C5"/>
    <mergeCell ref="D4:D5"/>
    <mergeCell ref="E4:E5"/>
    <mergeCell ref="F4:F5"/>
    <mergeCell ref="B4:B5"/>
  </mergeCells>
  <pageMargins left="0.59055118110236227" right="0.39370078740157483" top="0.39370078740157483" bottom="0.59055118110236227" header="0.31496062992125984" footer="0.31496062992125984"/>
  <pageSetup paperSize="9" scale="77" fitToHeight="0" orientation="landscape" r:id="rId1"/>
  <headerFooter scaleWithDoc="0">
    <oddFooter>&amp;C&amp;K03-013Page &amp;P of &amp;N</oddFooter>
  </headerFooter>
  <rowBreaks count="1" manualBreakCount="1">
    <brk id="22" max="5" man="1"/>
  </rowBreaks>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F0"/>
    <pageSetUpPr fitToPage="1"/>
  </sheetPr>
  <dimension ref="A1:H71"/>
  <sheetViews>
    <sheetView windowProtection="1" view="pageBreakPreview" topLeftCell="A10" zoomScale="85" zoomScaleNormal="70" zoomScaleSheetLayoutView="85" zoomScalePageLayoutView="85" workbookViewId="0">
      <selection activeCell="E11" sqref="E11"/>
    </sheetView>
  </sheetViews>
  <sheetFormatPr defaultColWidth="8.75" defaultRowHeight="12.75"/>
  <cols>
    <col min="1" max="1" width="86" style="30" customWidth="1"/>
    <col min="2" max="2" width="12.25" style="30" customWidth="1"/>
    <col min="3" max="3" width="11.875" style="2" customWidth="1"/>
    <col min="4" max="4" width="10.25" style="30" customWidth="1"/>
    <col min="5" max="5" width="11.875" style="286" customWidth="1"/>
    <col min="6" max="6" width="11.875" style="287" customWidth="1"/>
    <col min="7" max="16384" width="8.75" style="30"/>
  </cols>
  <sheetData>
    <row r="1" spans="1:8" ht="15.75">
      <c r="A1" s="99" t="str">
        <f>SUMMARY!B24</f>
        <v>Nelson Square - 157 – 209 Applegarth House</v>
      </c>
      <c r="B1" s="99"/>
      <c r="C1" s="127"/>
      <c r="D1" s="285"/>
    </row>
    <row r="2" spans="1:8" ht="15.75">
      <c r="A2" s="99" t="s">
        <v>251</v>
      </c>
      <c r="B2" s="99"/>
      <c r="C2" s="127"/>
      <c r="D2" s="285"/>
      <c r="E2" s="823"/>
      <c r="F2" s="824"/>
    </row>
    <row r="3" spans="1:8" ht="12.75" customHeight="1">
      <c r="A3" s="785" t="s">
        <v>22</v>
      </c>
      <c r="B3" s="785" t="s">
        <v>263</v>
      </c>
      <c r="C3" s="785" t="s">
        <v>68</v>
      </c>
      <c r="D3" s="797" t="s">
        <v>69</v>
      </c>
      <c r="E3" s="807" t="s">
        <v>70</v>
      </c>
      <c r="F3" s="807" t="s">
        <v>71</v>
      </c>
    </row>
    <row r="4" spans="1:8" ht="28.5" customHeight="1">
      <c r="A4" s="786"/>
      <c r="B4" s="786"/>
      <c r="C4" s="786"/>
      <c r="D4" s="797"/>
      <c r="E4" s="799"/>
      <c r="F4" s="799"/>
    </row>
    <row r="5" spans="1:8" ht="33" customHeight="1">
      <c r="A5" s="100" t="s">
        <v>241</v>
      </c>
      <c r="B5" s="128"/>
      <c r="C5" s="128"/>
      <c r="D5" s="122"/>
      <c r="E5" s="120"/>
      <c r="F5" s="121"/>
    </row>
    <row r="6" spans="1:8" ht="12.75" customHeight="1">
      <c r="A6" s="35" t="s">
        <v>5</v>
      </c>
      <c r="B6" s="288"/>
      <c r="C6" s="288"/>
      <c r="D6" s="289"/>
      <c r="E6" s="169"/>
      <c r="F6" s="170"/>
    </row>
    <row r="7" spans="1:8" ht="12.75" customHeight="1">
      <c r="A7" s="290"/>
      <c r="B7" s="291"/>
      <c r="C7" s="291"/>
      <c r="D7" s="292"/>
      <c r="E7" s="173"/>
      <c r="F7" s="174"/>
    </row>
    <row r="8" spans="1:8" s="508" customFormat="1" ht="12.75" customHeight="1">
      <c r="A8" s="471" t="s">
        <v>269</v>
      </c>
      <c r="B8" s="507"/>
      <c r="C8" s="472"/>
      <c r="D8" s="473"/>
      <c r="E8" s="474"/>
      <c r="F8" s="475"/>
    </row>
    <row r="9" spans="1:8" s="508" customFormat="1" ht="12.75" customHeight="1">
      <c r="A9" s="471"/>
      <c r="B9" s="507"/>
      <c r="C9" s="472"/>
      <c r="D9" s="473"/>
      <c r="E9" s="474"/>
      <c r="F9" s="475"/>
    </row>
    <row r="10" spans="1:8" s="508" customFormat="1" ht="12.75" customHeight="1">
      <c r="A10" s="477" t="s">
        <v>365</v>
      </c>
      <c r="B10" s="485"/>
      <c r="C10" s="478"/>
      <c r="D10" s="479"/>
      <c r="E10" s="480"/>
      <c r="F10" s="475"/>
    </row>
    <row r="11" spans="1:8" s="508" customFormat="1" ht="12.75" customHeight="1">
      <c r="A11" s="509" t="s">
        <v>271</v>
      </c>
      <c r="B11" s="485" t="s">
        <v>272</v>
      </c>
      <c r="C11" s="481">
        <v>110</v>
      </c>
      <c r="D11" s="482" t="s">
        <v>1</v>
      </c>
      <c r="E11" s="480">
        <v>12.08</v>
      </c>
      <c r="F11" s="487">
        <f>C11*E11</f>
        <v>1328.8</v>
      </c>
      <c r="H11" s="510"/>
    </row>
    <row r="12" spans="1:8" s="508" customFormat="1" ht="12.75" customHeight="1">
      <c r="A12" s="509" t="s">
        <v>273</v>
      </c>
      <c r="B12" s="485" t="s">
        <v>274</v>
      </c>
      <c r="C12" s="478">
        <v>90</v>
      </c>
      <c r="D12" s="479" t="s">
        <v>3</v>
      </c>
      <c r="E12" s="480">
        <v>5.35</v>
      </c>
      <c r="F12" s="487">
        <f>C12*E12</f>
        <v>481.49999999999994</v>
      </c>
      <c r="H12" s="510"/>
    </row>
    <row r="13" spans="1:8" s="508" customFormat="1" ht="12.75" customHeight="1">
      <c r="A13" s="509"/>
      <c r="B13" s="485"/>
      <c r="C13" s="478"/>
      <c r="D13" s="479"/>
      <c r="E13" s="480"/>
      <c r="F13" s="487"/>
      <c r="H13" s="510"/>
    </row>
    <row r="14" spans="1:8" s="508" customFormat="1" ht="12.75" customHeight="1">
      <c r="A14" s="471" t="s">
        <v>275</v>
      </c>
      <c r="B14" s="485"/>
      <c r="C14" s="478"/>
      <c r="D14" s="479"/>
      <c r="E14" s="480"/>
      <c r="F14" s="487"/>
    </row>
    <row r="15" spans="1:8" s="508" customFormat="1" ht="12.75" customHeight="1">
      <c r="A15" s="509" t="s">
        <v>271</v>
      </c>
      <c r="B15" s="485" t="s">
        <v>276</v>
      </c>
      <c r="C15" s="478">
        <v>180</v>
      </c>
      <c r="D15" s="479" t="s">
        <v>1</v>
      </c>
      <c r="E15" s="480">
        <v>12.08</v>
      </c>
      <c r="F15" s="487">
        <f>C15*E15</f>
        <v>2174.4</v>
      </c>
    </row>
    <row r="16" spans="1:8" s="508" customFormat="1" ht="12.75" customHeight="1">
      <c r="A16" s="509" t="s">
        <v>273</v>
      </c>
      <c r="B16" s="485" t="s">
        <v>277</v>
      </c>
      <c r="C16" s="478">
        <v>120</v>
      </c>
      <c r="D16" s="479" t="s">
        <v>3</v>
      </c>
      <c r="E16" s="480">
        <v>5.78</v>
      </c>
      <c r="F16" s="487">
        <f>C16*E16</f>
        <v>693.6</v>
      </c>
    </row>
    <row r="17" spans="1:6" s="493" customFormat="1" ht="12.75" customHeight="1">
      <c r="A17" s="497"/>
      <c r="B17" s="501"/>
      <c r="C17" s="494"/>
      <c r="D17" s="495"/>
      <c r="E17" s="496"/>
      <c r="F17" s="498"/>
    </row>
    <row r="18" spans="1:6" s="508" customFormat="1" ht="12.75" customHeight="1">
      <c r="A18" s="471" t="s">
        <v>278</v>
      </c>
      <c r="B18" s="485"/>
      <c r="C18" s="478"/>
      <c r="D18" s="482"/>
      <c r="E18" s="480"/>
      <c r="F18" s="475"/>
    </row>
    <row r="19" spans="1:6" s="508" customFormat="1" ht="12.75" customHeight="1">
      <c r="A19" s="692" t="s">
        <v>279</v>
      </c>
      <c r="B19" s="485"/>
      <c r="C19" s="478"/>
      <c r="D19" s="479"/>
      <c r="E19" s="480"/>
      <c r="F19" s="475"/>
    </row>
    <row r="20" spans="1:6" s="508" customFormat="1" ht="12.75" customHeight="1">
      <c r="A20" s="483" t="s">
        <v>280</v>
      </c>
      <c r="B20" s="478" t="s">
        <v>281</v>
      </c>
      <c r="C20" s="478">
        <v>54</v>
      </c>
      <c r="D20" s="484" t="s">
        <v>1</v>
      </c>
      <c r="E20" s="480">
        <v>11.03</v>
      </c>
      <c r="F20" s="487">
        <f t="shared" ref="F20:F22" si="0">C20*E20</f>
        <v>595.62</v>
      </c>
    </row>
    <row r="21" spans="1:6" s="508" customFormat="1" ht="12.75" customHeight="1">
      <c r="A21" s="483" t="s">
        <v>282</v>
      </c>
      <c r="B21" s="478" t="s">
        <v>281</v>
      </c>
      <c r="C21" s="478">
        <v>76</v>
      </c>
      <c r="D21" s="484" t="s">
        <v>1</v>
      </c>
      <c r="E21" s="480">
        <v>11.03</v>
      </c>
      <c r="F21" s="487">
        <f t="shared" si="0"/>
        <v>838.28</v>
      </c>
    </row>
    <row r="22" spans="1:6" s="508" customFormat="1" ht="12.75" customHeight="1">
      <c r="A22" s="483" t="s">
        <v>283</v>
      </c>
      <c r="B22" s="478" t="s">
        <v>281</v>
      </c>
      <c r="C22" s="478">
        <v>54</v>
      </c>
      <c r="D22" s="484" t="s">
        <v>1</v>
      </c>
      <c r="E22" s="480">
        <v>11.03</v>
      </c>
      <c r="F22" s="487">
        <f t="shared" si="0"/>
        <v>595.62</v>
      </c>
    </row>
    <row r="23" spans="1:6" s="493" customFormat="1" ht="12.75" customHeight="1">
      <c r="A23" s="500"/>
      <c r="B23" s="501"/>
      <c r="C23" s="501"/>
      <c r="D23" s="495"/>
      <c r="E23" s="496"/>
      <c r="F23" s="492"/>
    </row>
    <row r="24" spans="1:6" s="508" customFormat="1" ht="12.75" customHeight="1">
      <c r="A24" s="693" t="s">
        <v>285</v>
      </c>
      <c r="B24" s="694"/>
      <c r="C24" s="694"/>
      <c r="D24" s="695"/>
      <c r="E24" s="696"/>
      <c r="F24" s="487"/>
    </row>
    <row r="25" spans="1:6" s="508" customFormat="1" ht="12.75" customHeight="1">
      <c r="A25" s="697" t="s">
        <v>273</v>
      </c>
      <c r="B25" s="694" t="s">
        <v>286</v>
      </c>
      <c r="C25" s="694">
        <v>200</v>
      </c>
      <c r="D25" s="695" t="s">
        <v>3</v>
      </c>
      <c r="E25" s="696">
        <v>6.3000000000000007</v>
      </c>
      <c r="F25" s="487">
        <f>C25*E25</f>
        <v>1260.0000000000002</v>
      </c>
    </row>
    <row r="26" spans="1:6" s="493" customFormat="1" ht="12.75" customHeight="1">
      <c r="A26" s="500"/>
      <c r="B26" s="501"/>
      <c r="C26" s="501"/>
      <c r="D26" s="495"/>
      <c r="E26" s="496"/>
      <c r="F26" s="492"/>
    </row>
    <row r="27" spans="1:6" s="508" customFormat="1" ht="25.5" customHeight="1">
      <c r="A27" s="511" t="s">
        <v>295</v>
      </c>
      <c r="B27" s="485"/>
      <c r="C27" s="485"/>
      <c r="D27" s="482"/>
      <c r="E27" s="512"/>
      <c r="F27" s="475"/>
    </row>
    <row r="28" spans="1:6" s="508" customFormat="1" ht="12.75" customHeight="1">
      <c r="A28" s="509" t="s">
        <v>293</v>
      </c>
      <c r="B28" s="485" t="s">
        <v>287</v>
      </c>
      <c r="C28" s="478">
        <v>1638</v>
      </c>
      <c r="D28" s="482" t="s">
        <v>1</v>
      </c>
      <c r="E28" s="480">
        <v>18.900000000000002</v>
      </c>
      <c r="F28" s="487">
        <f>C28*E28</f>
        <v>30958.200000000004</v>
      </c>
    </row>
    <row r="29" spans="1:6" s="508" customFormat="1" ht="12.75" customHeight="1">
      <c r="A29" s="509" t="s">
        <v>294</v>
      </c>
      <c r="B29" s="485" t="s">
        <v>287</v>
      </c>
      <c r="C29" s="478">
        <f>730+560</f>
        <v>1290</v>
      </c>
      <c r="D29" s="482" t="s">
        <v>1</v>
      </c>
      <c r="E29" s="480">
        <v>18.900000000000002</v>
      </c>
      <c r="F29" s="487">
        <f>C29*E29</f>
        <v>24381.000000000004</v>
      </c>
    </row>
    <row r="30" spans="1:6" s="508" customFormat="1" ht="12.75" customHeight="1">
      <c r="A30" s="483" t="s">
        <v>273</v>
      </c>
      <c r="B30" s="513" t="s">
        <v>288</v>
      </c>
      <c r="C30" s="513">
        <v>400</v>
      </c>
      <c r="D30" s="514" t="s">
        <v>3</v>
      </c>
      <c r="E30" s="515">
        <v>9.18</v>
      </c>
      <c r="F30" s="487">
        <f>C30*E30</f>
        <v>3672</v>
      </c>
    </row>
    <row r="31" spans="1:6" s="493" customFormat="1" ht="12.75" customHeight="1">
      <c r="A31" s="499"/>
      <c r="B31" s="502"/>
      <c r="C31" s="502"/>
      <c r="D31" s="503"/>
      <c r="E31" s="504"/>
      <c r="F31" s="498"/>
    </row>
    <row r="32" spans="1:6" s="508" customFormat="1" ht="12.75" customHeight="1">
      <c r="A32" s="692" t="s">
        <v>427</v>
      </c>
      <c r="B32" s="478"/>
      <c r="C32" s="478"/>
      <c r="D32" s="484"/>
      <c r="E32" s="698"/>
      <c r="F32" s="487"/>
    </row>
    <row r="33" spans="1:6" s="508" customFormat="1" ht="12.75" customHeight="1">
      <c r="A33" s="483" t="s">
        <v>284</v>
      </c>
      <c r="B33" s="478" t="s">
        <v>290</v>
      </c>
      <c r="C33" s="478">
        <f>C28+C29</f>
        <v>2928</v>
      </c>
      <c r="D33" s="484" t="s">
        <v>1</v>
      </c>
      <c r="E33" s="698">
        <v>15.75</v>
      </c>
      <c r="F33" s="487">
        <f>C33*E33</f>
        <v>46116</v>
      </c>
    </row>
    <row r="34" spans="1:6" s="508" customFormat="1" ht="12.75" customHeight="1">
      <c r="A34" s="483" t="s">
        <v>273</v>
      </c>
      <c r="B34" s="478" t="s">
        <v>291</v>
      </c>
      <c r="C34" s="513">
        <f>C30</f>
        <v>400</v>
      </c>
      <c r="D34" s="514" t="s">
        <v>3</v>
      </c>
      <c r="E34" s="698">
        <v>8.4</v>
      </c>
      <c r="F34" s="487">
        <f>C34*E34</f>
        <v>3360</v>
      </c>
    </row>
    <row r="35" spans="1:6" s="508" customFormat="1" ht="12.75" customHeight="1">
      <c r="A35" s="699"/>
      <c r="B35" s="478"/>
      <c r="C35" s="478"/>
      <c r="D35" s="484"/>
      <c r="E35" s="700"/>
      <c r="F35" s="487"/>
    </row>
    <row r="36" spans="1:6" s="508" customFormat="1" ht="12.75" customHeight="1">
      <c r="A36" s="701" t="s">
        <v>426</v>
      </c>
      <c r="B36" s="694" t="s">
        <v>292</v>
      </c>
      <c r="C36" s="694">
        <v>800</v>
      </c>
      <c r="D36" s="514" t="s">
        <v>1</v>
      </c>
      <c r="E36" s="702">
        <v>9.85</v>
      </c>
      <c r="F36" s="487">
        <f>C36*E36</f>
        <v>7880</v>
      </c>
    </row>
    <row r="37" spans="1:6" ht="12.75" customHeight="1">
      <c r="A37" s="294"/>
      <c r="B37" s="294"/>
      <c r="C37" s="291"/>
      <c r="D37" s="292"/>
      <c r="E37" s="173"/>
      <c r="F37" s="174"/>
    </row>
    <row r="38" spans="1:6">
      <c r="A38" s="199"/>
      <c r="B38" s="469"/>
      <c r="C38" s="200"/>
      <c r="D38" s="201"/>
      <c r="E38" s="202"/>
      <c r="F38" s="113"/>
    </row>
    <row r="39" spans="1:6" ht="12.75" customHeight="1" thickBot="1">
      <c r="A39" s="297"/>
      <c r="B39" s="470"/>
      <c r="C39" s="414"/>
      <c r="D39" s="783" t="s">
        <v>131</v>
      </c>
      <c r="E39" s="784"/>
      <c r="F39" s="298">
        <f>SUM(F7:F38)</f>
        <v>124335.02</v>
      </c>
    </row>
    <row r="40" spans="1:6" ht="12.75" customHeight="1" thickTop="1"/>
    <row r="45" spans="1:6">
      <c r="E45" s="299"/>
    </row>
    <row r="47" spans="1:6">
      <c r="E47" s="299"/>
    </row>
    <row r="51" spans="5:5">
      <c r="E51" s="299"/>
    </row>
    <row r="53" spans="5:5">
      <c r="E53" s="299"/>
    </row>
    <row r="55" spans="5:5">
      <c r="E55" s="299"/>
    </row>
    <row r="61" spans="5:5">
      <c r="E61" s="299"/>
    </row>
    <row r="63" spans="5:5">
      <c r="E63" s="299"/>
    </row>
    <row r="67" spans="5:5">
      <c r="E67" s="299"/>
    </row>
    <row r="71" spans="5:5">
      <c r="E71" s="299"/>
    </row>
  </sheetData>
  <sheetProtection selectLockedCells="1"/>
  <mergeCells count="8">
    <mergeCell ref="D39:E39"/>
    <mergeCell ref="E2:F2"/>
    <mergeCell ref="A3:A4"/>
    <mergeCell ref="C3:C4"/>
    <mergeCell ref="D3:D4"/>
    <mergeCell ref="E3:E4"/>
    <mergeCell ref="F3:F4"/>
    <mergeCell ref="B3:B4"/>
  </mergeCells>
  <pageMargins left="0.59055118110236227" right="0.39370078740157483" top="0.39370078740157483" bottom="0.59055118110236227" header="0.31496062992125984" footer="0.31496062992125984"/>
  <pageSetup paperSize="9" scale="84" fitToHeight="0" orientation="landscape" r:id="rId1"/>
  <headerFooter scaleWithDoc="0">
    <oddFooter>&amp;C&amp;K03-013Page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F0"/>
    <pageSetUpPr fitToPage="1"/>
  </sheetPr>
  <dimension ref="A1:E21"/>
  <sheetViews>
    <sheetView windowProtection="1" view="pageBreakPreview" zoomScaleNormal="100" zoomScaleSheetLayoutView="100" zoomScalePageLayoutView="85" workbookViewId="0">
      <selection activeCell="E20" sqref="E20"/>
    </sheetView>
  </sheetViews>
  <sheetFormatPr defaultColWidth="9" defaultRowHeight="12.75"/>
  <cols>
    <col min="1" max="1" width="49.625" style="4" customWidth="1"/>
    <col min="2" max="2" width="15" style="4" customWidth="1"/>
    <col min="3" max="3" width="12.75" style="4" customWidth="1"/>
    <col min="4" max="4" width="11" style="98" customWidth="1"/>
    <col min="5" max="5" width="13.875" style="98" customWidth="1"/>
    <col min="6" max="16384" width="9" style="4"/>
  </cols>
  <sheetData>
    <row r="1" spans="1:5" ht="15.75">
      <c r="A1" s="50" t="str">
        <f>'Decorations (2)'!A1</f>
        <v>Nelson Square - 157 – 209 Applegarth House</v>
      </c>
      <c r="B1" s="63"/>
      <c r="C1" s="63"/>
      <c r="D1" s="64"/>
      <c r="E1" s="64"/>
    </row>
    <row r="2" spans="1:5" ht="15.75">
      <c r="A2" s="50" t="s">
        <v>138</v>
      </c>
      <c r="B2" s="63"/>
      <c r="C2" s="63"/>
      <c r="D2" s="64"/>
      <c r="E2" s="64"/>
    </row>
    <row r="3" spans="1:5">
      <c r="A3" s="785" t="s">
        <v>6</v>
      </c>
      <c r="B3" s="797" t="s">
        <v>68</v>
      </c>
      <c r="C3" s="797" t="s">
        <v>7</v>
      </c>
      <c r="D3" s="826" t="s">
        <v>119</v>
      </c>
      <c r="E3" s="825" t="s">
        <v>71</v>
      </c>
    </row>
    <row r="4" spans="1:5" ht="28.5" customHeight="1">
      <c r="A4" s="786"/>
      <c r="B4" s="797"/>
      <c r="C4" s="797"/>
      <c r="D4" s="827"/>
      <c r="E4" s="825"/>
    </row>
    <row r="5" spans="1:5" ht="42" customHeight="1">
      <c r="A5" s="100" t="s">
        <v>109</v>
      </c>
      <c r="B5" s="122"/>
      <c r="C5" s="122"/>
      <c r="D5" s="257"/>
      <c r="E5" s="258"/>
    </row>
    <row r="6" spans="1:5" ht="12.75" customHeight="1">
      <c r="A6" s="142"/>
      <c r="B6" s="153"/>
      <c r="C6" s="153"/>
      <c r="D6" s="259"/>
      <c r="E6" s="260"/>
    </row>
    <row r="7" spans="1:5" ht="16.5" customHeight="1">
      <c r="A7" s="142" t="s">
        <v>110</v>
      </c>
      <c r="B7" s="153"/>
      <c r="C7" s="153"/>
      <c r="D7" s="259"/>
      <c r="E7" s="260"/>
    </row>
    <row r="8" spans="1:5" ht="12.75" customHeight="1">
      <c r="A8" s="360"/>
      <c r="B8" s="153"/>
      <c r="C8" s="222"/>
      <c r="D8" s="361"/>
      <c r="E8" s="260"/>
    </row>
    <row r="9" spans="1:5">
      <c r="A9" s="359" t="s">
        <v>245</v>
      </c>
      <c r="B9" s="265">
        <v>1</v>
      </c>
      <c r="C9" s="266" t="s">
        <v>243</v>
      </c>
      <c r="D9" s="262">
        <v>5000</v>
      </c>
      <c r="E9" s="263">
        <f t="shared" ref="E9:E18" si="0">B9*D9</f>
        <v>5000</v>
      </c>
    </row>
    <row r="10" spans="1:5">
      <c r="A10" s="359" t="s">
        <v>266</v>
      </c>
      <c r="B10" s="265">
        <v>1</v>
      </c>
      <c r="C10" s="266" t="s">
        <v>243</v>
      </c>
      <c r="D10" s="262">
        <v>5000</v>
      </c>
      <c r="E10" s="263">
        <f t="shared" si="0"/>
        <v>5000</v>
      </c>
    </row>
    <row r="11" spans="1:5" ht="25.5">
      <c r="A11" s="359" t="s">
        <v>249</v>
      </c>
      <c r="B11" s="265">
        <v>1</v>
      </c>
      <c r="C11" s="266" t="s">
        <v>243</v>
      </c>
      <c r="D11" s="262">
        <v>10000</v>
      </c>
      <c r="E11" s="263">
        <f t="shared" si="0"/>
        <v>10000</v>
      </c>
    </row>
    <row r="12" spans="1:5">
      <c r="A12" s="359" t="s">
        <v>252</v>
      </c>
      <c r="B12" s="265">
        <v>1</v>
      </c>
      <c r="C12" s="266" t="s">
        <v>243</v>
      </c>
      <c r="D12" s="262">
        <v>20000</v>
      </c>
      <c r="E12" s="263">
        <f t="shared" si="0"/>
        <v>20000</v>
      </c>
    </row>
    <row r="13" spans="1:5" ht="25.5">
      <c r="A13" s="359" t="s">
        <v>253</v>
      </c>
      <c r="B13" s="265">
        <v>1</v>
      </c>
      <c r="C13" s="266" t="s">
        <v>243</v>
      </c>
      <c r="D13" s="262">
        <v>2500</v>
      </c>
      <c r="E13" s="263">
        <f t="shared" si="0"/>
        <v>2500</v>
      </c>
    </row>
    <row r="14" spans="1:5">
      <c r="A14" s="359" t="s">
        <v>267</v>
      </c>
      <c r="B14" s="265">
        <v>1</v>
      </c>
      <c r="C14" s="266" t="s">
        <v>243</v>
      </c>
      <c r="D14" s="262">
        <v>5000</v>
      </c>
      <c r="E14" s="263">
        <f t="shared" si="0"/>
        <v>5000</v>
      </c>
    </row>
    <row r="15" spans="1:5" ht="25.5">
      <c r="A15" s="359" t="s">
        <v>268</v>
      </c>
      <c r="B15" s="265">
        <v>1</v>
      </c>
      <c r="C15" s="266" t="s">
        <v>243</v>
      </c>
      <c r="D15" s="262">
        <v>2500</v>
      </c>
      <c r="E15" s="263">
        <f t="shared" si="0"/>
        <v>2500</v>
      </c>
    </row>
    <row r="16" spans="1:5" ht="25.5">
      <c r="A16" s="359" t="s">
        <v>384</v>
      </c>
      <c r="B16" s="265">
        <v>1</v>
      </c>
      <c r="C16" s="266" t="s">
        <v>243</v>
      </c>
      <c r="D16" s="262">
        <v>2500</v>
      </c>
      <c r="E16" s="263">
        <f t="shared" si="0"/>
        <v>2500</v>
      </c>
    </row>
    <row r="17" spans="1:5" ht="25.5">
      <c r="A17" s="359" t="s">
        <v>402</v>
      </c>
      <c r="B17" s="265">
        <v>1</v>
      </c>
      <c r="C17" s="266" t="s">
        <v>243</v>
      </c>
      <c r="D17" s="262">
        <v>5000</v>
      </c>
      <c r="E17" s="263">
        <f t="shared" si="0"/>
        <v>5000</v>
      </c>
    </row>
    <row r="18" spans="1:5">
      <c r="A18" s="359" t="s">
        <v>425</v>
      </c>
      <c r="B18" s="265">
        <v>1</v>
      </c>
      <c r="C18" s="266" t="s">
        <v>243</v>
      </c>
      <c r="D18" s="262">
        <v>5000</v>
      </c>
      <c r="E18" s="263">
        <f t="shared" si="0"/>
        <v>5000</v>
      </c>
    </row>
    <row r="19" spans="1:5" ht="18.75" customHeight="1">
      <c r="A19" s="264"/>
      <c r="B19" s="265"/>
      <c r="C19" s="266"/>
      <c r="D19" s="267"/>
      <c r="E19" s="268"/>
    </row>
    <row r="20" spans="1:5" ht="19.5" customHeight="1" thickBot="1">
      <c r="A20" s="269"/>
      <c r="B20" s="254"/>
      <c r="C20" s="363" t="s">
        <v>71</v>
      </c>
      <c r="D20" s="362"/>
      <c r="E20" s="270">
        <f>SUM(E9:E19)</f>
        <v>62500</v>
      </c>
    </row>
    <row r="21" spans="1:5" ht="13.5" thickTop="1"/>
  </sheetData>
  <sheetProtection selectLockedCells="1"/>
  <mergeCells count="5">
    <mergeCell ref="A3:A4"/>
    <mergeCell ref="B3:B4"/>
    <mergeCell ref="C3:C4"/>
    <mergeCell ref="D3:D4"/>
    <mergeCell ref="E3:E4"/>
  </mergeCells>
  <pageMargins left="0.59055118110236227" right="0.39370078740157483" top="0.39370078740157483" bottom="0.59055118110236227" header="0.31496062992125984" footer="0.31496062992125984"/>
  <pageSetup paperSize="9" fitToHeight="0" orientation="landscape" r:id="rId1"/>
  <headerFooter scaleWithDoc="0">
    <oddFooter>&amp;C&amp;K03-013Page &amp;P of &amp;N</oddFoot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pageSetUpPr fitToPage="1"/>
  </sheetPr>
  <dimension ref="A1:J25"/>
  <sheetViews>
    <sheetView windowProtection="1" view="pageBreakPreview" topLeftCell="A16" zoomScaleNormal="85" zoomScaleSheetLayoutView="100" zoomScalePageLayoutView="85" workbookViewId="0">
      <selection activeCell="E18" sqref="E18"/>
    </sheetView>
  </sheetViews>
  <sheetFormatPr defaultColWidth="11.25" defaultRowHeight="12.75"/>
  <cols>
    <col min="1" max="1" width="46.625" style="4" customWidth="1"/>
    <col min="2" max="4" width="11.25" style="2"/>
    <col min="5" max="5" width="12" style="2" customWidth="1"/>
    <col min="6" max="6" width="15.375" style="3" customWidth="1"/>
    <col min="7" max="16384" width="11.25" style="4"/>
  </cols>
  <sheetData>
    <row r="1" spans="1:8" ht="15.75">
      <c r="A1" s="1" t="str">
        <f>SUMMARY!B42</f>
        <v>Nelson Squaren- 222 – 269 Helen Gladstone House</v>
      </c>
    </row>
    <row r="2" spans="1:8" ht="15.75">
      <c r="A2" s="1" t="s">
        <v>134</v>
      </c>
    </row>
    <row r="3" spans="1:8" ht="15.75">
      <c r="A3" s="1"/>
    </row>
    <row r="4" spans="1:8" ht="12.75" customHeight="1">
      <c r="A4" s="830" t="s">
        <v>6</v>
      </c>
      <c r="B4" s="830" t="s">
        <v>67</v>
      </c>
      <c r="C4" s="830" t="s">
        <v>68</v>
      </c>
      <c r="D4" s="775" t="s">
        <v>69</v>
      </c>
      <c r="E4" s="807" t="s">
        <v>70</v>
      </c>
      <c r="F4" s="807" t="s">
        <v>71</v>
      </c>
    </row>
    <row r="5" spans="1:8" ht="28.5" customHeight="1">
      <c r="A5" s="831"/>
      <c r="B5" s="831"/>
      <c r="C5" s="831"/>
      <c r="D5" s="775"/>
      <c r="E5" s="799"/>
      <c r="F5" s="799"/>
    </row>
    <row r="6" spans="1:8" ht="45" customHeight="1">
      <c r="A6" s="28" t="s">
        <v>238</v>
      </c>
      <c r="B6" s="5"/>
      <c r="C6" s="5"/>
      <c r="D6" s="6"/>
      <c r="E6" s="7"/>
      <c r="F6" s="8"/>
    </row>
    <row r="7" spans="1:8" ht="16.5" customHeight="1">
      <c r="A7" s="9" t="s">
        <v>111</v>
      </c>
      <c r="B7" s="5"/>
      <c r="C7" s="5"/>
      <c r="D7" s="10"/>
      <c r="E7" s="11"/>
      <c r="F7" s="12"/>
    </row>
    <row r="8" spans="1:8" ht="25.5">
      <c r="A8" s="13" t="s">
        <v>112</v>
      </c>
      <c r="B8" s="14"/>
      <c r="C8" s="14"/>
      <c r="D8" s="14"/>
      <c r="E8" s="15"/>
      <c r="F8" s="16"/>
    </row>
    <row r="9" spans="1:8">
      <c r="A9" s="13" t="s">
        <v>113</v>
      </c>
      <c r="B9" s="14"/>
      <c r="C9" s="14"/>
      <c r="D9" s="14"/>
      <c r="E9" s="15"/>
      <c r="F9" s="16"/>
    </row>
    <row r="10" spans="1:8" ht="25.5">
      <c r="A10" s="13" t="s">
        <v>114</v>
      </c>
      <c r="B10" s="14"/>
      <c r="C10" s="14"/>
      <c r="D10" s="14"/>
      <c r="E10" s="15"/>
      <c r="F10" s="16"/>
    </row>
    <row r="11" spans="1:8" ht="25.5">
      <c r="A11" s="13" t="s">
        <v>115</v>
      </c>
      <c r="B11" s="14"/>
      <c r="C11" s="14"/>
      <c r="D11" s="14"/>
      <c r="E11" s="15"/>
      <c r="F11" s="16"/>
    </row>
    <row r="12" spans="1:8" ht="25.5">
      <c r="A12" s="13" t="s">
        <v>120</v>
      </c>
      <c r="B12" s="14"/>
      <c r="C12" s="14"/>
      <c r="D12" s="14"/>
      <c r="E12" s="15"/>
      <c r="F12" s="16"/>
    </row>
    <row r="13" spans="1:8">
      <c r="A13" s="13" t="s">
        <v>121</v>
      </c>
      <c r="B13" s="14"/>
      <c r="C13" s="14"/>
      <c r="D13" s="14"/>
      <c r="E13" s="15"/>
      <c r="F13" s="16"/>
    </row>
    <row r="14" spans="1:8">
      <c r="A14" s="13" t="s">
        <v>116</v>
      </c>
      <c r="B14" s="14"/>
      <c r="C14" s="14"/>
      <c r="D14" s="14"/>
      <c r="E14" s="15"/>
      <c r="F14" s="16"/>
    </row>
    <row r="15" spans="1:8" ht="25.5">
      <c r="A15" s="13" t="s">
        <v>117</v>
      </c>
      <c r="B15" s="14"/>
      <c r="C15" s="14"/>
      <c r="D15" s="14"/>
      <c r="E15" s="15"/>
      <c r="F15" s="16"/>
    </row>
    <row r="16" spans="1:8">
      <c r="A16" s="13" t="s">
        <v>118</v>
      </c>
      <c r="B16" s="14"/>
      <c r="C16" s="14"/>
      <c r="D16" s="14"/>
      <c r="E16" s="15"/>
      <c r="F16" s="16"/>
      <c r="G16" s="720"/>
      <c r="H16" s="720"/>
    </row>
    <row r="17" spans="1:10">
      <c r="A17" s="17" t="s">
        <v>345</v>
      </c>
      <c r="B17" s="14" t="s">
        <v>122</v>
      </c>
      <c r="C17" s="14">
        <v>1</v>
      </c>
      <c r="D17" s="14" t="s">
        <v>0</v>
      </c>
      <c r="E17" s="381">
        <v>62559</v>
      </c>
      <c r="F17" s="18">
        <f>C17*E17</f>
        <v>62559</v>
      </c>
      <c r="G17" s="720"/>
    </row>
    <row r="18" spans="1:10">
      <c r="A18" s="17"/>
      <c r="B18" s="14"/>
      <c r="C18" s="14"/>
      <c r="D18" s="14"/>
      <c r="E18" s="18"/>
      <c r="F18" s="18"/>
    </row>
    <row r="19" spans="1:10" ht="63.75">
      <c r="A19" s="13" t="s">
        <v>132</v>
      </c>
      <c r="B19" s="14" t="s">
        <v>123</v>
      </c>
      <c r="C19" s="14">
        <v>1</v>
      </c>
      <c r="D19" s="14" t="s">
        <v>0</v>
      </c>
      <c r="E19" s="18">
        <v>500</v>
      </c>
      <c r="F19" s="18">
        <f>C19*E19</f>
        <v>500</v>
      </c>
    </row>
    <row r="20" spans="1:10">
      <c r="A20" s="13"/>
      <c r="B20" s="19"/>
      <c r="C20" s="19"/>
      <c r="D20" s="19"/>
      <c r="E20" s="20"/>
      <c r="F20" s="21"/>
    </row>
    <row r="21" spans="1:10">
      <c r="A21" s="13"/>
      <c r="B21" s="19"/>
      <c r="C21" s="19"/>
      <c r="D21" s="19"/>
      <c r="E21" s="20"/>
      <c r="F21" s="21"/>
    </row>
    <row r="22" spans="1:10">
      <c r="A22" s="13"/>
      <c r="B22" s="19"/>
      <c r="C22" s="19"/>
      <c r="D22" s="19"/>
      <c r="E22" s="20"/>
      <c r="F22" s="21"/>
      <c r="I22" s="22"/>
      <c r="J22" s="23"/>
    </row>
    <row r="23" spans="1:10">
      <c r="A23" s="13"/>
      <c r="B23" s="19"/>
      <c r="C23" s="19"/>
      <c r="D23" s="19"/>
      <c r="E23" s="20"/>
      <c r="F23" s="21"/>
    </row>
    <row r="24" spans="1:10" ht="18.75" customHeight="1" thickBot="1">
      <c r="A24" s="24"/>
      <c r="B24" s="413"/>
      <c r="C24" s="413"/>
      <c r="D24" s="828" t="s">
        <v>71</v>
      </c>
      <c r="E24" s="829"/>
      <c r="F24" s="26">
        <f>SUM(F8:F22)</f>
        <v>63059</v>
      </c>
      <c r="G24" s="27"/>
    </row>
    <row r="25" spans="1:10" ht="13.5" thickTop="1"/>
  </sheetData>
  <sheetProtection selectLockedCells="1"/>
  <mergeCells count="7">
    <mergeCell ref="F4:F5"/>
    <mergeCell ref="D24:E24"/>
    <mergeCell ref="A4:A5"/>
    <mergeCell ref="B4:B5"/>
    <mergeCell ref="C4:C5"/>
    <mergeCell ref="D4:D5"/>
    <mergeCell ref="E4:E5"/>
  </mergeCells>
  <pageMargins left="0.59055118110236227" right="0.39370078740157483" top="0.39370078740157483" bottom="0.59055118110236227" header="0.31496062992125984" footer="0.31496062992125984"/>
  <pageSetup paperSize="9" fitToHeight="0" orientation="landscape" r:id="rId1"/>
  <headerFooter scaleWithDoc="0">
    <oddFooter>&amp;C&amp;K03-011Page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00B050"/>
    <pageSetUpPr fitToPage="1"/>
  </sheetPr>
  <dimension ref="A1:K40"/>
  <sheetViews>
    <sheetView windowProtection="1" view="pageBreakPreview" zoomScale="80" zoomScaleNormal="85" zoomScaleSheetLayoutView="80" zoomScalePageLayoutView="70" workbookViewId="0">
      <selection activeCell="F2" sqref="F2"/>
    </sheetView>
  </sheetViews>
  <sheetFormatPr defaultColWidth="8.75" defaultRowHeight="12.75"/>
  <cols>
    <col min="1" max="1" width="77.25" style="45" customWidth="1"/>
    <col min="2" max="2" width="13.5" style="45" customWidth="1"/>
    <col min="3" max="3" width="8.75" style="2"/>
    <col min="4" max="4" width="11.875" style="30" customWidth="1"/>
    <col min="5" max="6" width="11.875" style="31" customWidth="1"/>
    <col min="7" max="16384" width="8.75" style="30"/>
  </cols>
  <sheetData>
    <row r="1" spans="1:9" ht="15.75">
      <c r="A1" s="29" t="str">
        <f>SUMMARY!B3</f>
        <v>Nelson Square - 1-51 Vaughan House</v>
      </c>
      <c r="B1" s="776"/>
      <c r="C1" s="776"/>
      <c r="D1" s="776"/>
      <c r="E1" s="776"/>
      <c r="F1" s="776"/>
    </row>
    <row r="2" spans="1:9" ht="15.75">
      <c r="A2" s="29" t="s">
        <v>135</v>
      </c>
      <c r="B2" s="29"/>
    </row>
    <row r="3" spans="1:9" ht="15.75">
      <c r="A3" s="462"/>
      <c r="B3" s="462"/>
      <c r="C3" s="20"/>
      <c r="D3" s="91"/>
      <c r="E3" s="327"/>
      <c r="F3" s="327"/>
    </row>
    <row r="4" spans="1:9" ht="12.75" customHeight="1">
      <c r="A4" s="779" t="s">
        <v>28</v>
      </c>
      <c r="B4" s="780" t="s">
        <v>263</v>
      </c>
      <c r="C4" s="780" t="s">
        <v>68</v>
      </c>
      <c r="D4" s="780" t="s">
        <v>72</v>
      </c>
      <c r="E4" s="778" t="s">
        <v>70</v>
      </c>
      <c r="F4" s="778" t="s">
        <v>71</v>
      </c>
    </row>
    <row r="5" spans="1:9" ht="28.5" customHeight="1">
      <c r="A5" s="779"/>
      <c r="B5" s="780"/>
      <c r="C5" s="780"/>
      <c r="D5" s="780"/>
      <c r="E5" s="778"/>
      <c r="F5" s="778"/>
    </row>
    <row r="6" spans="1:9" ht="31.5" customHeight="1">
      <c r="A6" s="101" t="s">
        <v>31</v>
      </c>
      <c r="B6" s="101"/>
      <c r="C6" s="36"/>
      <c r="D6" s="33"/>
      <c r="E6" s="34"/>
      <c r="F6" s="34"/>
    </row>
    <row r="7" spans="1:9" ht="12.75" customHeight="1">
      <c r="A7" s="35" t="s">
        <v>28</v>
      </c>
      <c r="B7" s="35"/>
      <c r="C7" s="36"/>
      <c r="D7" s="37"/>
      <c r="E7" s="38"/>
      <c r="F7" s="38"/>
    </row>
    <row r="8" spans="1:9" s="313" customFormat="1" ht="12.75" customHeight="1">
      <c r="A8" s="324"/>
      <c r="B8" s="324"/>
      <c r="C8" s="618"/>
      <c r="D8" s="619"/>
      <c r="E8" s="620"/>
      <c r="F8" s="144"/>
    </row>
    <row r="9" spans="1:9" s="630" customFormat="1" ht="29.25" customHeight="1">
      <c r="A9" s="353" t="s">
        <v>372</v>
      </c>
      <c r="B9" s="300"/>
      <c r="C9" s="628"/>
      <c r="D9" s="629"/>
      <c r="E9" s="329"/>
      <c r="F9" s="323"/>
    </row>
    <row r="10" spans="1:9" s="630" customFormat="1" ht="12.75" customHeight="1">
      <c r="A10" s="300"/>
      <c r="B10" s="300"/>
      <c r="C10" s="628"/>
      <c r="D10" s="629"/>
      <c r="E10" s="329"/>
      <c r="F10" s="323"/>
    </row>
    <row r="11" spans="1:9" s="630" customFormat="1" ht="12.75" customHeight="1">
      <c r="A11" s="353" t="s">
        <v>382</v>
      </c>
      <c r="B11" s="300"/>
      <c r="C11" s="628"/>
      <c r="D11" s="629"/>
      <c r="E11" s="329"/>
      <c r="F11" s="323"/>
    </row>
    <row r="12" spans="1:9" s="630" customFormat="1" ht="12.75" customHeight="1">
      <c r="A12" s="300"/>
      <c r="B12" s="300"/>
      <c r="C12" s="628"/>
      <c r="D12" s="629"/>
      <c r="E12" s="329"/>
      <c r="F12" s="323"/>
      <c r="H12" s="721"/>
    </row>
    <row r="13" spans="1:9" s="630" customFormat="1" ht="63.75">
      <c r="A13" s="631" t="s">
        <v>381</v>
      </c>
      <c r="B13" s="635" t="s">
        <v>373</v>
      </c>
      <c r="C13" s="628">
        <v>1</v>
      </c>
      <c r="D13" s="629" t="s">
        <v>4</v>
      </c>
      <c r="E13" s="329">
        <v>84420</v>
      </c>
      <c r="F13" s="323">
        <f>E13*C13</f>
        <v>84420</v>
      </c>
      <c r="I13" s="632"/>
    </row>
    <row r="14" spans="1:9" s="630" customFormat="1" ht="18.75" hidden="1" customHeight="1">
      <c r="A14" s="633" t="s">
        <v>237</v>
      </c>
      <c r="B14" s="636"/>
      <c r="C14" s="628"/>
      <c r="D14" s="629"/>
      <c r="E14" s="329"/>
      <c r="F14" s="323"/>
      <c r="H14" s="634"/>
      <c r="I14" s="632"/>
    </row>
    <row r="15" spans="1:9" s="630" customFormat="1" ht="12.75" hidden="1" customHeight="1">
      <c r="A15" s="300"/>
      <c r="B15" s="126"/>
      <c r="C15" s="628"/>
      <c r="D15" s="629"/>
      <c r="E15" s="329"/>
      <c r="F15" s="323"/>
    </row>
    <row r="16" spans="1:9" s="630" customFormat="1" ht="12.75" customHeight="1">
      <c r="A16" s="300"/>
      <c r="B16" s="126"/>
      <c r="C16" s="628"/>
      <c r="D16" s="629"/>
      <c r="E16" s="329"/>
      <c r="F16" s="323"/>
    </row>
    <row r="17" spans="1:11" s="313" customFormat="1" ht="12.75" customHeight="1">
      <c r="A17" s="324"/>
      <c r="B17" s="324"/>
      <c r="C17" s="618"/>
      <c r="D17" s="619"/>
      <c r="E17" s="620"/>
      <c r="F17" s="144"/>
    </row>
    <row r="18" spans="1:11" s="313" customFormat="1" ht="12.75" customHeight="1">
      <c r="A18" s="324"/>
      <c r="B18" s="324"/>
      <c r="C18" s="618"/>
      <c r="D18" s="619"/>
      <c r="E18" s="620"/>
      <c r="F18" s="144"/>
    </row>
    <row r="19" spans="1:11" s="313" customFormat="1" ht="12.75" customHeight="1">
      <c r="A19" s="353" t="s">
        <v>383</v>
      </c>
      <c r="B19" s="324"/>
      <c r="C19" s="618"/>
      <c r="D19" s="619"/>
      <c r="E19" s="620"/>
      <c r="F19" s="144"/>
    </row>
    <row r="20" spans="1:11" s="313" customFormat="1" ht="12.75" customHeight="1">
      <c r="A20" s="324"/>
      <c r="B20" s="324"/>
      <c r="C20" s="618"/>
      <c r="D20" s="619"/>
      <c r="E20" s="620"/>
      <c r="F20" s="144"/>
      <c r="G20" s="721"/>
      <c r="H20" s="721"/>
      <c r="I20" s="721"/>
      <c r="J20" s="721"/>
      <c r="K20" s="721"/>
    </row>
    <row r="21" spans="1:11" s="313" customFormat="1" ht="31.5" customHeight="1">
      <c r="A21" s="300" t="s">
        <v>376</v>
      </c>
      <c r="B21" s="126" t="s">
        <v>374</v>
      </c>
      <c r="C21" s="628">
        <v>1</v>
      </c>
      <c r="D21" s="629" t="s">
        <v>4</v>
      </c>
      <c r="E21" s="329">
        <v>11130</v>
      </c>
      <c r="F21" s="323">
        <f>E21*C21</f>
        <v>11130</v>
      </c>
    </row>
    <row r="22" spans="1:11" s="313" customFormat="1" ht="12.75" customHeight="1">
      <c r="A22" s="300"/>
      <c r="B22" s="126"/>
      <c r="C22" s="628"/>
      <c r="D22" s="629"/>
      <c r="E22" s="620"/>
      <c r="F22" s="144"/>
      <c r="H22" s="721"/>
      <c r="K22" s="721"/>
    </row>
    <row r="23" spans="1:11" s="313" customFormat="1" ht="27" customHeight="1">
      <c r="A23" s="300" t="s">
        <v>377</v>
      </c>
      <c r="B23" s="126" t="s">
        <v>375</v>
      </c>
      <c r="C23" s="628">
        <v>1</v>
      </c>
      <c r="D23" s="629" t="s">
        <v>4</v>
      </c>
      <c r="E23" s="329">
        <v>1113</v>
      </c>
      <c r="F23" s="323">
        <f>E23*C23</f>
        <v>1113</v>
      </c>
    </row>
    <row r="24" spans="1:11" s="313" customFormat="1" ht="12.75" customHeight="1">
      <c r="A24" s="300"/>
      <c r="B24" s="324"/>
      <c r="C24" s="618"/>
      <c r="D24" s="619"/>
      <c r="E24" s="620"/>
      <c r="F24" s="144"/>
    </row>
    <row r="25" spans="1:11" s="313" customFormat="1" ht="12.75" customHeight="1">
      <c r="A25" s="621"/>
      <c r="B25" s="621"/>
      <c r="C25" s="622"/>
      <c r="D25" s="623"/>
      <c r="E25" s="620"/>
      <c r="F25" s="144"/>
    </row>
    <row r="26" spans="1:11" s="313" customFormat="1" ht="12.75" customHeight="1">
      <c r="A26" s="621"/>
      <c r="B26" s="621"/>
      <c r="C26" s="622"/>
      <c r="D26" s="777" t="s">
        <v>131</v>
      </c>
      <c r="E26" s="777"/>
      <c r="F26" s="329">
        <f>SUM(F8:F25)</f>
        <v>96663</v>
      </c>
      <c r="G26" s="307"/>
    </row>
    <row r="27" spans="1:11" s="313" customFormat="1" ht="12.75" customHeight="1">
      <c r="A27" s="624"/>
      <c r="B27" s="624"/>
      <c r="C27" s="625"/>
      <c r="D27" s="626"/>
      <c r="E27" s="627"/>
      <c r="F27" s="627"/>
    </row>
    <row r="30" spans="1:11">
      <c r="E30" s="46"/>
    </row>
    <row r="32" spans="1:11">
      <c r="E32" s="46"/>
    </row>
    <row r="38" spans="5:5">
      <c r="E38" s="46"/>
    </row>
    <row r="40" spans="5:5">
      <c r="E40" s="46"/>
    </row>
  </sheetData>
  <sheetProtection selectLockedCells="1"/>
  <mergeCells count="8">
    <mergeCell ref="B1:F1"/>
    <mergeCell ref="D26:E26"/>
    <mergeCell ref="E4:E5"/>
    <mergeCell ref="F4:F5"/>
    <mergeCell ref="A4:A5"/>
    <mergeCell ref="C4:C5"/>
    <mergeCell ref="D4:D5"/>
    <mergeCell ref="B4:B5"/>
  </mergeCells>
  <phoneticPr fontId="27" type="noConversion"/>
  <pageMargins left="0.59055118110236227" right="0.39370078740157483" top="0.39370078740157483" bottom="0.59055118110236227" header="0.31496062992125984" footer="0.31496062992125984"/>
  <pageSetup paperSize="9" scale="89" fitToHeight="0" orientation="landscape" r:id="rId1"/>
  <headerFooter scaleWithDoc="0">
    <oddFooter>&amp;C&amp;K03-013Page &amp;P of &amp;N</oddFooter>
  </headerFooter>
  <rowBreaks count="2" manualBreakCount="2">
    <brk id="17" max="5" man="1"/>
    <brk id="27" max="6" man="1"/>
  </rowBreaks>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FF00"/>
    <pageSetUpPr fitToPage="1"/>
  </sheetPr>
  <dimension ref="A1:I30"/>
  <sheetViews>
    <sheetView windowProtection="1" view="pageBreakPreview" zoomScale="80" zoomScaleNormal="85" zoomScaleSheetLayoutView="80" zoomScalePageLayoutView="70" workbookViewId="0">
      <selection activeCell="E11" sqref="E11"/>
    </sheetView>
  </sheetViews>
  <sheetFormatPr defaultColWidth="8.75" defaultRowHeight="12.75"/>
  <cols>
    <col min="1" max="1" width="77.25" style="45" customWidth="1"/>
    <col min="2" max="2" width="11" style="45" customWidth="1"/>
    <col min="3" max="3" width="8.75" style="2"/>
    <col min="4" max="4" width="11.875" style="30" customWidth="1"/>
    <col min="5" max="6" width="11.875" style="31" customWidth="1"/>
    <col min="7" max="16384" width="8.75" style="30"/>
  </cols>
  <sheetData>
    <row r="1" spans="1:9" ht="15.75">
      <c r="A1" s="29" t="str">
        <f>'Access (3)'!A1</f>
        <v>Nelson Squaren- 222 – 269 Helen Gladstone House</v>
      </c>
      <c r="B1" s="29"/>
    </row>
    <row r="2" spans="1:9" ht="15.75">
      <c r="A2" s="29" t="s">
        <v>135</v>
      </c>
      <c r="B2" s="29"/>
    </row>
    <row r="3" spans="1:9" ht="15.75">
      <c r="A3" s="29"/>
      <c r="B3" s="29"/>
    </row>
    <row r="4" spans="1:9" ht="12.75" customHeight="1">
      <c r="A4" s="785" t="s">
        <v>28</v>
      </c>
      <c r="B4" s="780" t="s">
        <v>263</v>
      </c>
      <c r="C4" s="780" t="s">
        <v>68</v>
      </c>
      <c r="D4" s="780" t="s">
        <v>72</v>
      </c>
      <c r="E4" s="778" t="s">
        <v>70</v>
      </c>
      <c r="F4" s="778" t="s">
        <v>71</v>
      </c>
    </row>
    <row r="5" spans="1:9" ht="28.5" customHeight="1">
      <c r="A5" s="786"/>
      <c r="B5" s="780"/>
      <c r="C5" s="780"/>
      <c r="D5" s="780"/>
      <c r="E5" s="778"/>
      <c r="F5" s="778"/>
    </row>
    <row r="6" spans="1:9" s="313" customFormat="1" ht="31.5" customHeight="1">
      <c r="A6" s="637" t="s">
        <v>31</v>
      </c>
      <c r="B6" s="638"/>
      <c r="C6" s="639"/>
      <c r="D6" s="569"/>
      <c r="E6" s="640"/>
      <c r="F6" s="640"/>
    </row>
    <row r="7" spans="1:9" s="313" customFormat="1" ht="12.75" customHeight="1">
      <c r="A7" s="294" t="s">
        <v>28</v>
      </c>
      <c r="B7" s="294"/>
      <c r="C7" s="40"/>
      <c r="D7" s="641"/>
      <c r="E7" s="41"/>
      <c r="F7" s="41"/>
    </row>
    <row r="8" spans="1:9" s="313" customFormat="1" ht="12.75" customHeight="1">
      <c r="A8" s="294"/>
      <c r="B8" s="294"/>
      <c r="C8" s="40"/>
      <c r="D8" s="641"/>
      <c r="E8" s="41"/>
      <c r="F8" s="41"/>
    </row>
    <row r="9" spans="1:9" s="313" customFormat="1" ht="27.75" customHeight="1">
      <c r="A9" s="653" t="str">
        <f>'Roof Works'!A9</f>
        <v>All Roofing Works to be priced in accordance with Appendix 6 - Langley Roof Specification &amp; Recommendations</v>
      </c>
      <c r="B9" s="294"/>
      <c r="C9" s="40"/>
      <c r="D9" s="641"/>
      <c r="E9" s="41"/>
      <c r="F9" s="41"/>
    </row>
    <row r="10" spans="1:9" s="313" customFormat="1" ht="12.75" customHeight="1">
      <c r="A10" s="294"/>
      <c r="B10" s="294"/>
      <c r="C10" s="40"/>
      <c r="D10" s="641"/>
      <c r="E10" s="41"/>
      <c r="F10" s="41"/>
    </row>
    <row r="11" spans="1:9" s="313" customFormat="1" ht="12.75" customHeight="1">
      <c r="A11" s="294" t="s">
        <v>430</v>
      </c>
      <c r="B11" s="294"/>
      <c r="C11" s="40"/>
      <c r="D11" s="641"/>
      <c r="E11" s="41"/>
      <c r="F11" s="41"/>
    </row>
    <row r="12" spans="1:9" s="313" customFormat="1" ht="12.75" customHeight="1">
      <c r="A12" s="294"/>
      <c r="B12" s="294"/>
      <c r="C12" s="40"/>
      <c r="D12" s="641"/>
      <c r="E12" s="41"/>
      <c r="F12" s="41"/>
    </row>
    <row r="13" spans="1:9" s="313" customFormat="1" ht="42" customHeight="1">
      <c r="A13" s="703" t="s">
        <v>429</v>
      </c>
      <c r="B13" s="654" t="s">
        <v>373</v>
      </c>
      <c r="C13" s="40">
        <v>4</v>
      </c>
      <c r="D13" s="655" t="s">
        <v>4</v>
      </c>
      <c r="E13" s="41">
        <v>500</v>
      </c>
      <c r="F13" s="41">
        <f>E13*C13</f>
        <v>2000</v>
      </c>
    </row>
    <row r="14" spans="1:9" s="313" customFormat="1" ht="12.75" customHeight="1">
      <c r="A14" s="294"/>
      <c r="B14" s="654"/>
      <c r="C14" s="40"/>
      <c r="D14" s="641"/>
      <c r="E14" s="41"/>
      <c r="F14" s="41"/>
      <c r="I14" s="721"/>
    </row>
    <row r="15" spans="1:9" s="313" customFormat="1" ht="12.75" customHeight="1">
      <c r="A15" s="643"/>
      <c r="B15" s="643"/>
      <c r="C15" s="644"/>
      <c r="D15" s="645"/>
      <c r="E15" s="41"/>
      <c r="F15" s="143"/>
    </row>
    <row r="16" spans="1:9" s="313" customFormat="1" ht="12.75" customHeight="1" thickBot="1">
      <c r="A16" s="646"/>
      <c r="B16" s="646"/>
      <c r="C16" s="666"/>
      <c r="D16" s="832" t="s">
        <v>131</v>
      </c>
      <c r="E16" s="833"/>
      <c r="F16" s="648">
        <f>SUM(F6:F15)</f>
        <v>2000</v>
      </c>
      <c r="G16" s="649"/>
    </row>
    <row r="17" spans="1:6" s="313" customFormat="1" ht="12.75" customHeight="1" thickTop="1">
      <c r="A17" s="650"/>
      <c r="B17" s="650"/>
      <c r="C17" s="651"/>
      <c r="E17" s="652"/>
      <c r="F17" s="652"/>
    </row>
    <row r="20" spans="1:6">
      <c r="E20" s="46"/>
    </row>
    <row r="22" spans="1:6">
      <c r="E22" s="46"/>
    </row>
    <row r="28" spans="1:6">
      <c r="E28" s="46"/>
    </row>
    <row r="30" spans="1:6">
      <c r="E30" s="46"/>
    </row>
  </sheetData>
  <sheetProtection selectLockedCells="1"/>
  <mergeCells count="7">
    <mergeCell ref="F4:F5"/>
    <mergeCell ref="D16:E16"/>
    <mergeCell ref="A4:A5"/>
    <mergeCell ref="B4:B5"/>
    <mergeCell ref="C4:C5"/>
    <mergeCell ref="D4:D5"/>
    <mergeCell ref="E4:E5"/>
  </mergeCells>
  <pageMargins left="0.59055118110236227" right="0.39370078740157483" top="0.39370078740157483" bottom="0.59055118110236227" header="0.31496062992125984" footer="0.31496062992125984"/>
  <pageSetup paperSize="9" scale="85" fitToHeight="0" orientation="landscape" r:id="rId1"/>
  <headerFooter scaleWithDoc="0">
    <oddFooter>&amp;C&amp;K03-013Page &amp;P of &amp;N</oddFooter>
  </headerFooter>
  <rowBreaks count="1" manualBreakCount="1">
    <brk id="17" max="6" man="1"/>
  </rowBreaks>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FF00"/>
    <pageSetUpPr fitToPage="1"/>
  </sheetPr>
  <dimension ref="A3:H23"/>
  <sheetViews>
    <sheetView windowProtection="1" view="pageBreakPreview" zoomScale="76" zoomScaleNormal="100" zoomScaleSheetLayoutView="85" zoomScalePageLayoutView="70" workbookViewId="0">
      <selection activeCell="A16" sqref="A16"/>
    </sheetView>
  </sheetViews>
  <sheetFormatPr defaultColWidth="8.75" defaultRowHeight="12.75"/>
  <cols>
    <col min="1" max="1" width="88" style="45" customWidth="1"/>
    <col min="2" max="2" width="13.625" style="45" customWidth="1"/>
    <col min="3" max="3" width="11.875" style="45" customWidth="1"/>
    <col min="4" max="4" width="11.875" style="284" customWidth="1"/>
    <col min="5" max="5" width="11.875" style="48" customWidth="1"/>
    <col min="6" max="6" width="11.875" style="49" customWidth="1"/>
    <col min="7" max="16384" width="8.75" style="30"/>
  </cols>
  <sheetData>
    <row r="3" spans="1:6" ht="15.75">
      <c r="A3" s="278" t="str">
        <f>SUMMARY!B42</f>
        <v>Nelson Squaren- 222 – 269 Helen Gladstone House</v>
      </c>
      <c r="B3" s="278"/>
      <c r="C3" s="279"/>
      <c r="D3" s="280"/>
    </row>
    <row r="4" spans="1:6" ht="15.75">
      <c r="A4" s="99" t="s">
        <v>137</v>
      </c>
      <c r="B4" s="99"/>
      <c r="C4" s="117"/>
      <c r="D4" s="280"/>
    </row>
    <row r="5" spans="1:6" ht="15.75">
      <c r="A5" s="99"/>
      <c r="B5" s="99"/>
      <c r="C5" s="117"/>
      <c r="D5" s="280"/>
    </row>
    <row r="6" spans="1:6" ht="15.75">
      <c r="A6" s="99"/>
      <c r="B6" s="99"/>
      <c r="C6" s="117"/>
      <c r="D6" s="280"/>
    </row>
    <row r="7" spans="1:6" ht="12.75" customHeight="1">
      <c r="A7" s="785" t="s">
        <v>6</v>
      </c>
      <c r="B7" s="785" t="s">
        <v>263</v>
      </c>
      <c r="C7" s="785" t="s">
        <v>68</v>
      </c>
      <c r="D7" s="787" t="s">
        <v>69</v>
      </c>
      <c r="E7" s="781" t="s">
        <v>70</v>
      </c>
      <c r="F7" s="781" t="s">
        <v>71</v>
      </c>
    </row>
    <row r="8" spans="1:6" ht="29.25" customHeight="1">
      <c r="A8" s="786"/>
      <c r="B8" s="786"/>
      <c r="C8" s="786"/>
      <c r="D8" s="788"/>
      <c r="E8" s="782"/>
      <c r="F8" s="782"/>
    </row>
    <row r="9" spans="1:6" ht="33.75" customHeight="1">
      <c r="A9" s="281" t="s">
        <v>239</v>
      </c>
      <c r="B9" s="281"/>
      <c r="C9" s="281"/>
      <c r="D9" s="129"/>
      <c r="E9" s="51"/>
      <c r="F9" s="52"/>
    </row>
    <row r="10" spans="1:6">
      <c r="A10" s="39"/>
      <c r="B10" s="39"/>
      <c r="C10" s="39"/>
      <c r="D10" s="277"/>
      <c r="E10" s="55"/>
      <c r="F10" s="56"/>
    </row>
    <row r="11" spans="1:6">
      <c r="A11" s="272" t="s">
        <v>179</v>
      </c>
      <c r="B11" s="272"/>
      <c r="C11" s="272"/>
      <c r="D11" s="277"/>
      <c r="E11" s="55"/>
      <c r="F11" s="56"/>
    </row>
    <row r="12" spans="1:6">
      <c r="A12" s="272"/>
      <c r="B12" s="272"/>
      <c r="C12" s="274"/>
      <c r="D12" s="277"/>
      <c r="E12" s="55"/>
      <c r="F12" s="56"/>
    </row>
    <row r="13" spans="1:6" ht="15.75" hidden="1" customHeight="1">
      <c r="A13" s="272" t="s">
        <v>125</v>
      </c>
      <c r="B13" s="272"/>
      <c r="C13" s="274"/>
      <c r="D13" s="277"/>
      <c r="E13" s="55"/>
      <c r="F13" s="56"/>
    </row>
    <row r="14" spans="1:6" ht="25.5" hidden="1">
      <c r="A14" s="282" t="s">
        <v>215</v>
      </c>
      <c r="B14" s="282"/>
      <c r="C14" s="273"/>
      <c r="D14" s="277" t="s">
        <v>0</v>
      </c>
      <c r="E14" s="55">
        <v>350</v>
      </c>
      <c r="F14" s="56">
        <f>C14*E14</f>
        <v>0</v>
      </c>
    </row>
    <row r="15" spans="1:6" hidden="1">
      <c r="A15" s="272"/>
      <c r="B15" s="272"/>
      <c r="C15" s="274"/>
      <c r="D15" s="277"/>
      <c r="E15" s="55"/>
      <c r="F15" s="56"/>
    </row>
    <row r="16" spans="1:6" ht="16.5" customHeight="1">
      <c r="A16" s="272" t="s">
        <v>126</v>
      </c>
      <c r="B16" s="272"/>
      <c r="C16" s="274"/>
      <c r="D16" s="277"/>
      <c r="E16" s="55"/>
      <c r="F16" s="56"/>
    </row>
    <row r="17" spans="1:8">
      <c r="A17" s="272"/>
      <c r="B17" s="272"/>
      <c r="C17" s="274"/>
      <c r="D17" s="277"/>
      <c r="E17" s="55"/>
      <c r="F17" s="56"/>
      <c r="G17" s="722"/>
    </row>
    <row r="18" spans="1:8" s="313" customFormat="1" ht="25.5">
      <c r="A18" s="767" t="s">
        <v>454</v>
      </c>
      <c r="B18" s="663" t="s">
        <v>342</v>
      </c>
      <c r="C18" s="125">
        <v>1</v>
      </c>
      <c r="D18" s="655" t="s">
        <v>4</v>
      </c>
      <c r="E18" s="55">
        <v>5000</v>
      </c>
      <c r="F18" s="664">
        <f>E18*C18</f>
        <v>5000</v>
      </c>
      <c r="H18" s="721"/>
    </row>
    <row r="19" spans="1:8" ht="26.1" customHeight="1">
      <c r="A19" s="418" t="s">
        <v>265</v>
      </c>
      <c r="B19" s="593" t="s">
        <v>348</v>
      </c>
      <c r="C19" s="276">
        <v>1</v>
      </c>
      <c r="D19" s="468" t="s">
        <v>4</v>
      </c>
      <c r="E19" s="55">
        <v>2000</v>
      </c>
      <c r="F19" s="664">
        <f>E19*C19</f>
        <v>2000</v>
      </c>
    </row>
    <row r="20" spans="1:8" s="91" customFormat="1" ht="14.25" customHeight="1">
      <c r="A20" s="42"/>
      <c r="B20" s="42"/>
      <c r="C20" s="275"/>
      <c r="D20" s="277"/>
      <c r="E20" s="55"/>
      <c r="F20" s="56"/>
    </row>
    <row r="21" spans="1:8" s="304" customFormat="1">
      <c r="A21" s="415"/>
      <c r="B21" s="415"/>
      <c r="C21" s="421"/>
      <c r="D21" s="422"/>
      <c r="E21" s="423"/>
      <c r="F21" s="424"/>
    </row>
    <row r="22" spans="1:8" ht="12.75" customHeight="1" thickBot="1">
      <c r="A22" s="44"/>
      <c r="B22" s="44"/>
      <c r="C22" s="413"/>
      <c r="D22" s="783" t="s">
        <v>131</v>
      </c>
      <c r="E22" s="784"/>
      <c r="F22" s="283">
        <f>SUM(F10:F20)</f>
        <v>7000</v>
      </c>
    </row>
    <row r="23" spans="1:8" ht="13.5" thickTop="1"/>
  </sheetData>
  <sheetProtection selectLockedCells="1"/>
  <protectedRanges>
    <protectedRange sqref="E11:E12 E21 E15:E19" name="Range1_3"/>
    <protectedRange sqref="E13:E14" name="Range1_3_1"/>
    <protectedRange sqref="E20" name="Range1_3_7"/>
    <protectedRange sqref="F18:F19" name="Range1_3_4_1"/>
  </protectedRanges>
  <mergeCells count="7">
    <mergeCell ref="F7:F8"/>
    <mergeCell ref="D22:E22"/>
    <mergeCell ref="A7:A8"/>
    <mergeCell ref="C7:C8"/>
    <mergeCell ref="D7:D8"/>
    <mergeCell ref="E7:E8"/>
    <mergeCell ref="B7:B8"/>
  </mergeCells>
  <pageMargins left="0.59055118110236227" right="0.39370078740157483" top="0.39370078740157483" bottom="0.59055118110236227" header="0.31496062992125984" footer="0.31496062992125984"/>
  <pageSetup paperSize="9" scale="81" fitToHeight="0" orientation="landscape" r:id="rId1"/>
  <headerFooter scaleWithDoc="0">
    <oddFooter>&amp;L&amp;U&amp;K03-018www.prp.gb.com&amp;C&amp;K03-014Page &amp;P of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FF00"/>
    <pageSetUpPr fitToPage="1"/>
  </sheetPr>
  <dimension ref="A1:E32"/>
  <sheetViews>
    <sheetView windowProtection="1" view="pageBreakPreview" zoomScale="80" zoomScaleNormal="85" zoomScaleSheetLayoutView="80" zoomScalePageLayoutView="85" workbookViewId="0">
      <selection activeCell="E31" sqref="E31"/>
    </sheetView>
  </sheetViews>
  <sheetFormatPr defaultColWidth="8.75" defaultRowHeight="12.75"/>
  <cols>
    <col min="1" max="1" width="86.375" style="30" customWidth="1"/>
    <col min="2" max="3" width="11.875" style="2" customWidth="1"/>
    <col min="4" max="4" width="13" style="30" customWidth="1"/>
    <col min="5" max="5" width="13.25" style="287" customWidth="1"/>
    <col min="6" max="6" width="8.75" style="30"/>
    <col min="7" max="7" width="9.25" style="30" bestFit="1" customWidth="1"/>
    <col min="8" max="16384" width="8.75" style="30"/>
  </cols>
  <sheetData>
    <row r="1" spans="1:5">
      <c r="A1" s="285"/>
      <c r="B1" s="127"/>
      <c r="C1" s="127"/>
    </row>
    <row r="2" spans="1:5" ht="15.75">
      <c r="A2" s="117" t="str">
        <f>'Rainwater Goods (3)'!A3</f>
        <v>Nelson Squaren- 222 – 269 Helen Gladstone House</v>
      </c>
      <c r="B2" s="127"/>
      <c r="C2" s="127"/>
    </row>
    <row r="3" spans="1:5" ht="15.75">
      <c r="A3" s="117" t="s">
        <v>187</v>
      </c>
      <c r="B3" s="127"/>
      <c r="C3" s="127"/>
    </row>
    <row r="4" spans="1:5">
      <c r="A4" s="285"/>
      <c r="B4" s="127"/>
      <c r="C4" s="127"/>
      <c r="D4" s="834"/>
      <c r="E4" s="834"/>
    </row>
    <row r="5" spans="1:5" ht="12.75" customHeight="1">
      <c r="A5" s="785" t="s">
        <v>6</v>
      </c>
      <c r="B5" s="785" t="s">
        <v>68</v>
      </c>
      <c r="C5" s="800" t="s">
        <v>69</v>
      </c>
      <c r="D5" s="798" t="s">
        <v>70</v>
      </c>
      <c r="E5" s="798" t="s">
        <v>71</v>
      </c>
    </row>
    <row r="6" spans="1:5" ht="26.25" customHeight="1">
      <c r="A6" s="786"/>
      <c r="B6" s="786"/>
      <c r="C6" s="800"/>
      <c r="D6" s="799"/>
      <c r="E6" s="799"/>
    </row>
    <row r="7" spans="1:5" ht="36" customHeight="1">
      <c r="A7" s="100" t="s">
        <v>168</v>
      </c>
      <c r="B7" s="128"/>
      <c r="C7" s="129"/>
      <c r="D7" s="130"/>
      <c r="E7" s="121"/>
    </row>
    <row r="8" spans="1:5" s="313" customFormat="1">
      <c r="A8" s="310"/>
      <c r="B8" s="126"/>
      <c r="C8" s="131"/>
      <c r="D8" s="311"/>
      <c r="E8" s="312"/>
    </row>
    <row r="9" spans="1:5" s="313" customFormat="1">
      <c r="A9" s="314" t="s">
        <v>431</v>
      </c>
      <c r="B9" s="132"/>
      <c r="C9" s="131"/>
      <c r="D9" s="311"/>
      <c r="E9" s="315"/>
    </row>
    <row r="10" spans="1:5" s="313" customFormat="1">
      <c r="A10" s="164"/>
      <c r="B10" s="132"/>
      <c r="C10" s="131"/>
      <c r="D10" s="311"/>
      <c r="E10" s="315"/>
    </row>
    <row r="11" spans="1:5" s="313" customFormat="1" ht="25.5">
      <c r="A11" s="164" t="s">
        <v>432</v>
      </c>
      <c r="B11" s="132">
        <v>44</v>
      </c>
      <c r="C11" s="706" t="s">
        <v>2</v>
      </c>
      <c r="D11" s="764">
        <v>75</v>
      </c>
      <c r="E11" s="765">
        <f>D11*B11</f>
        <v>3300</v>
      </c>
    </row>
    <row r="12" spans="1:5" s="313" customFormat="1">
      <c r="A12" s="164"/>
      <c r="B12" s="132"/>
      <c r="C12" s="706"/>
      <c r="D12" s="311"/>
      <c r="E12" s="315"/>
    </row>
    <row r="13" spans="1:5" s="313" customFormat="1">
      <c r="A13" s="314" t="s">
        <v>433</v>
      </c>
      <c r="B13" s="132"/>
      <c r="C13" s="706"/>
      <c r="D13" s="311"/>
      <c r="E13" s="315"/>
    </row>
    <row r="14" spans="1:5" s="313" customFormat="1">
      <c r="A14" s="164"/>
      <c r="B14" s="132"/>
      <c r="C14" s="706"/>
      <c r="D14" s="311"/>
      <c r="E14" s="315"/>
    </row>
    <row r="15" spans="1:5" s="313" customFormat="1">
      <c r="A15" s="164" t="s">
        <v>434</v>
      </c>
      <c r="B15" s="132">
        <v>1</v>
      </c>
      <c r="C15" s="706" t="s">
        <v>2</v>
      </c>
      <c r="D15" s="764">
        <v>250</v>
      </c>
      <c r="E15" s="765">
        <f>D15*B15</f>
        <v>250</v>
      </c>
    </row>
    <row r="16" spans="1:5" s="313" customFormat="1">
      <c r="A16" s="164"/>
      <c r="B16" s="132"/>
      <c r="C16" s="706"/>
      <c r="D16" s="311"/>
      <c r="E16" s="315"/>
    </row>
    <row r="17" spans="1:5" s="313" customFormat="1">
      <c r="A17" s="164"/>
      <c r="B17" s="132"/>
      <c r="C17" s="131"/>
      <c r="D17" s="311"/>
      <c r="E17" s="315"/>
    </row>
    <row r="18" spans="1:5" s="313" customFormat="1">
      <c r="A18" s="164"/>
      <c r="B18" s="132"/>
      <c r="C18" s="131"/>
      <c r="D18" s="311"/>
      <c r="E18" s="315"/>
    </row>
    <row r="19" spans="1:5" s="313" customFormat="1">
      <c r="A19" s="164"/>
      <c r="B19" s="132"/>
      <c r="C19" s="131"/>
      <c r="D19" s="311"/>
      <c r="E19" s="315"/>
    </row>
    <row r="20" spans="1:5" s="313" customFormat="1">
      <c r="A20" s="164"/>
      <c r="B20" s="132"/>
      <c r="C20" s="131"/>
      <c r="D20" s="311"/>
      <c r="E20" s="315"/>
    </row>
    <row r="21" spans="1:5" s="313" customFormat="1">
      <c r="A21" s="164"/>
      <c r="B21" s="132"/>
      <c r="C21" s="131"/>
      <c r="D21" s="311"/>
      <c r="E21" s="315"/>
    </row>
    <row r="22" spans="1:5" s="313" customFormat="1">
      <c r="A22" s="164"/>
      <c r="B22" s="132"/>
      <c r="C22" s="131"/>
      <c r="D22" s="311"/>
      <c r="E22" s="315"/>
    </row>
    <row r="23" spans="1:5" s="313" customFormat="1" ht="20.25" customHeight="1">
      <c r="A23" s="310"/>
      <c r="B23" s="133"/>
      <c r="C23" s="134"/>
      <c r="D23" s="16"/>
      <c r="E23" s="306"/>
    </row>
    <row r="24" spans="1:5" s="313" customFormat="1">
      <c r="A24" s="667"/>
      <c r="B24" s="133"/>
      <c r="C24" s="134"/>
      <c r="D24" s="16"/>
      <c r="E24" s="306"/>
    </row>
    <row r="25" spans="1:5" s="313" customFormat="1">
      <c r="A25" s="164"/>
      <c r="B25" s="132"/>
      <c r="C25" s="131"/>
      <c r="D25" s="311"/>
      <c r="E25" s="315"/>
    </row>
    <row r="26" spans="1:5" ht="16.5" customHeight="1">
      <c r="A26" s="408"/>
      <c r="B26" s="406"/>
      <c r="C26" s="406"/>
      <c r="D26" s="407"/>
      <c r="E26" s="306"/>
    </row>
    <row r="27" spans="1:5">
      <c r="A27" s="408"/>
      <c r="B27" s="406"/>
      <c r="C27" s="406"/>
      <c r="D27" s="407"/>
      <c r="E27" s="306"/>
    </row>
    <row r="28" spans="1:5">
      <c r="A28" s="408"/>
      <c r="B28" s="406"/>
      <c r="C28" s="406"/>
      <c r="D28" s="410"/>
      <c r="E28" s="411"/>
    </row>
    <row r="29" spans="1:5">
      <c r="A29" s="408"/>
      <c r="B29" s="406"/>
      <c r="C29" s="406"/>
      <c r="D29" s="410"/>
      <c r="E29" s="411"/>
    </row>
    <row r="30" spans="1:5">
      <c r="A30" s="135"/>
      <c r="B30" s="136"/>
      <c r="C30" s="19"/>
      <c r="D30" s="137"/>
      <c r="E30" s="138"/>
    </row>
    <row r="31" spans="1:5" ht="24" customHeight="1" thickBot="1">
      <c r="A31" s="44"/>
      <c r="B31" s="316"/>
      <c r="C31" s="793" t="s">
        <v>71</v>
      </c>
      <c r="D31" s="794"/>
      <c r="E31" s="317">
        <f>SUM(E8:E29)</f>
        <v>3550</v>
      </c>
    </row>
    <row r="32" spans="1:5" ht="13.5" thickTop="1"/>
  </sheetData>
  <sheetProtection selectLockedCells="1"/>
  <mergeCells count="7">
    <mergeCell ref="C31:D31"/>
    <mergeCell ref="D4:E4"/>
    <mergeCell ref="A5:A6"/>
    <mergeCell ref="B5:B6"/>
    <mergeCell ref="C5:C6"/>
    <mergeCell ref="D5:D6"/>
    <mergeCell ref="E5:E6"/>
  </mergeCells>
  <pageMargins left="0.59055118110236227" right="0.39370078740157483" top="0.39370078740157483" bottom="0.59055118110236227" header="0.31496062992125984" footer="0.31496062992125984"/>
  <pageSetup paperSize="9" scale="89" fitToHeight="0" orientation="landscape" r:id="rId1"/>
  <headerFooter scaleWithDoc="0">
    <oddFooter>&amp;L&amp;U&amp;K03-016www.potterraper.co.uk&amp;C&amp;K03-012Page &amp;P of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FF00"/>
    <pageSetUpPr fitToPage="1"/>
  </sheetPr>
  <dimension ref="A1:H68"/>
  <sheetViews>
    <sheetView windowProtection="1" view="pageBreakPreview" topLeftCell="A40" zoomScale="80" zoomScaleNormal="100" zoomScaleSheetLayoutView="80" zoomScalePageLayoutView="85" workbookViewId="0">
      <selection activeCell="D53" sqref="D53"/>
    </sheetView>
  </sheetViews>
  <sheetFormatPr defaultColWidth="8.75" defaultRowHeight="12.75"/>
  <cols>
    <col min="1" max="1" width="84.625" style="45" customWidth="1"/>
    <col min="2" max="2" width="10.75" style="45" customWidth="1"/>
    <col min="3" max="4" width="11.625" style="30" customWidth="1"/>
    <col min="5" max="6" width="11.875" style="31" bestFit="1" customWidth="1"/>
    <col min="7" max="7" width="9.5" style="30" bestFit="1" customWidth="1"/>
    <col min="8" max="16384" width="8.75" style="30"/>
  </cols>
  <sheetData>
    <row r="1" spans="1:6" ht="15.75">
      <c r="A1" s="321" t="str">
        <f>SUMMARY!B42</f>
        <v>Nelson Squaren- 222 – 269 Helen Gladstone House</v>
      </c>
      <c r="B1" s="321"/>
      <c r="C1" s="285"/>
      <c r="D1" s="285"/>
    </row>
    <row r="2" spans="1:6" ht="15.75">
      <c r="A2" s="99" t="s">
        <v>172</v>
      </c>
      <c r="B2" s="99"/>
      <c r="C2" s="285"/>
      <c r="D2" s="285"/>
    </row>
    <row r="3" spans="1:6" ht="15.75">
      <c r="A3" s="139"/>
      <c r="B3" s="139"/>
      <c r="C3" s="285"/>
      <c r="D3" s="285"/>
      <c r="E3" s="801"/>
      <c r="F3" s="802"/>
    </row>
    <row r="4" spans="1:6" ht="33.75" customHeight="1">
      <c r="A4" s="785" t="s">
        <v>6</v>
      </c>
      <c r="B4" s="779" t="s">
        <v>263</v>
      </c>
      <c r="C4" s="779" t="s">
        <v>73</v>
      </c>
      <c r="D4" s="779" t="s">
        <v>69</v>
      </c>
      <c r="E4" s="803" t="s">
        <v>70</v>
      </c>
      <c r="F4" s="805" t="s">
        <v>71</v>
      </c>
    </row>
    <row r="5" spans="1:6" ht="24.75" customHeight="1">
      <c r="A5" s="786"/>
      <c r="B5" s="779"/>
      <c r="C5" s="779"/>
      <c r="D5" s="779"/>
      <c r="E5" s="804"/>
      <c r="F5" s="806"/>
    </row>
    <row r="6" spans="1:6" ht="44.25" customHeight="1">
      <c r="A6" s="100" t="s">
        <v>240</v>
      </c>
      <c r="B6" s="100"/>
      <c r="C6" s="128"/>
      <c r="D6" s="128"/>
      <c r="E6" s="140"/>
      <c r="F6" s="140"/>
    </row>
    <row r="7" spans="1:6" ht="15.75" customHeight="1">
      <c r="A7" s="141" t="s">
        <v>14</v>
      </c>
      <c r="B7" s="141"/>
      <c r="C7" s="93"/>
      <c r="D7" s="93"/>
      <c r="E7" s="91"/>
      <c r="F7" s="91"/>
    </row>
    <row r="8" spans="1:6">
      <c r="A8" s="142"/>
      <c r="B8" s="142"/>
      <c r="C8" s="322"/>
      <c r="D8" s="322"/>
      <c r="E8" s="323"/>
      <c r="F8" s="143"/>
    </row>
    <row r="9" spans="1:6" ht="60.75" customHeight="1">
      <c r="A9" s="324" t="s">
        <v>227</v>
      </c>
      <c r="B9" s="319" t="s">
        <v>318</v>
      </c>
      <c r="C9" s="319">
        <v>20</v>
      </c>
      <c r="D9" s="318" t="s">
        <v>76</v>
      </c>
      <c r="E9" s="760" t="s">
        <v>452</v>
      </c>
      <c r="F9" s="760" t="s">
        <v>452</v>
      </c>
    </row>
    <row r="10" spans="1:6">
      <c r="A10" s="39"/>
      <c r="B10" s="543"/>
      <c r="C10" s="325"/>
      <c r="D10" s="325"/>
      <c r="E10" s="144"/>
      <c r="F10" s="144"/>
    </row>
    <row r="11" spans="1:6" ht="16.5" customHeight="1">
      <c r="A11" s="145" t="s">
        <v>74</v>
      </c>
      <c r="B11" s="544"/>
      <c r="C11" s="325"/>
      <c r="D11" s="325"/>
      <c r="E11" s="144"/>
      <c r="F11" s="144"/>
    </row>
    <row r="12" spans="1:6">
      <c r="A12" s="326"/>
      <c r="B12" s="533"/>
      <c r="C12" s="325"/>
      <c r="D12" s="325"/>
      <c r="E12" s="327"/>
      <c r="F12" s="41"/>
    </row>
    <row r="13" spans="1:6" ht="30" customHeight="1">
      <c r="A13" s="150" t="s">
        <v>16</v>
      </c>
      <c r="B13" s="545"/>
      <c r="C13" s="325"/>
      <c r="D13" s="325"/>
      <c r="E13" s="327"/>
      <c r="F13" s="41"/>
    </row>
    <row r="14" spans="1:6" ht="16.5" customHeight="1">
      <c r="A14" s="150" t="s">
        <v>17</v>
      </c>
      <c r="B14" s="545"/>
      <c r="C14" s="325"/>
      <c r="D14" s="325"/>
      <c r="E14" s="327"/>
      <c r="F14" s="41"/>
    </row>
    <row r="15" spans="1:6" ht="20.25" customHeight="1">
      <c r="A15" s="382" t="s">
        <v>231</v>
      </c>
      <c r="B15" s="382"/>
      <c r="C15" s="271"/>
      <c r="D15" s="271"/>
      <c r="E15" s="327"/>
      <c r="F15" s="41"/>
    </row>
    <row r="16" spans="1:6" ht="23.25" customHeight="1">
      <c r="A16" s="150" t="s">
        <v>18</v>
      </c>
      <c r="B16" s="150"/>
      <c r="C16" s="300"/>
      <c r="D16" s="300"/>
      <c r="E16" s="327"/>
      <c r="F16" s="41"/>
    </row>
    <row r="17" spans="1:6" ht="32.25" customHeight="1">
      <c r="A17" s="145" t="s">
        <v>232</v>
      </c>
      <c r="B17" s="145"/>
      <c r="C17" s="300"/>
      <c r="D17" s="300"/>
      <c r="E17" s="327"/>
      <c r="F17" s="41"/>
    </row>
    <row r="18" spans="1:6" ht="48.75" customHeight="1">
      <c r="A18" s="145" t="s">
        <v>19</v>
      </c>
      <c r="B18" s="145"/>
      <c r="C18" s="300"/>
      <c r="D18" s="300"/>
      <c r="E18" s="327"/>
      <c r="F18" s="41"/>
    </row>
    <row r="19" spans="1:6" ht="44.25" customHeight="1">
      <c r="A19" s="145" t="s">
        <v>20</v>
      </c>
      <c r="B19" s="145"/>
      <c r="C19" s="300"/>
      <c r="D19" s="300"/>
      <c r="E19" s="327"/>
      <c r="F19" s="41"/>
    </row>
    <row r="20" spans="1:6" s="330" customFormat="1" ht="31.5" customHeight="1">
      <c r="A20" s="148" t="s">
        <v>21</v>
      </c>
      <c r="B20" s="148"/>
      <c r="C20" s="300"/>
      <c r="D20" s="300"/>
      <c r="E20" s="328"/>
      <c r="F20" s="329"/>
    </row>
    <row r="21" spans="1:6" s="330" customFormat="1" ht="21" customHeight="1">
      <c r="A21" s="150" t="s">
        <v>40</v>
      </c>
      <c r="B21" s="150"/>
      <c r="C21" s="300"/>
      <c r="D21" s="300"/>
      <c r="E21" s="328"/>
      <c r="F21" s="329"/>
    </row>
    <row r="22" spans="1:6" s="330" customFormat="1" ht="25.5" customHeight="1">
      <c r="A22" s="150" t="s">
        <v>41</v>
      </c>
      <c r="B22" s="150"/>
      <c r="C22" s="300"/>
      <c r="D22" s="300"/>
      <c r="E22" s="328"/>
      <c r="F22" s="329"/>
    </row>
    <row r="23" spans="1:6" s="330" customFormat="1">
      <c r="A23" s="149"/>
      <c r="B23" s="149"/>
      <c r="C23" s="300"/>
      <c r="D23" s="300"/>
      <c r="E23" s="328"/>
      <c r="F23" s="329"/>
    </row>
    <row r="24" spans="1:6" s="330" customFormat="1" ht="18.75" customHeight="1">
      <c r="A24" s="145" t="s">
        <v>42</v>
      </c>
      <c r="B24" s="145"/>
      <c r="C24" s="300"/>
      <c r="D24" s="300"/>
      <c r="E24" s="328"/>
      <c r="F24" s="329"/>
    </row>
    <row r="25" spans="1:6" s="330" customFormat="1" ht="19.5" customHeight="1">
      <c r="A25" s="145" t="s">
        <v>43</v>
      </c>
      <c r="B25" s="145"/>
      <c r="C25" s="300"/>
      <c r="D25" s="300"/>
      <c r="E25" s="328"/>
      <c r="F25" s="329"/>
    </row>
    <row r="26" spans="1:6" s="330" customFormat="1" ht="25.5">
      <c r="A26" s="150" t="s">
        <v>217</v>
      </c>
      <c r="B26" s="150"/>
      <c r="C26" s="300"/>
      <c r="D26" s="300"/>
      <c r="E26" s="328"/>
      <c r="F26" s="329"/>
    </row>
    <row r="27" spans="1:6" s="330" customFormat="1" ht="31.5" customHeight="1">
      <c r="A27" s="145" t="s">
        <v>75</v>
      </c>
      <c r="B27" s="145"/>
      <c r="C27" s="300"/>
      <c r="D27" s="300"/>
      <c r="E27" s="328"/>
      <c r="F27" s="329"/>
    </row>
    <row r="28" spans="1:6" s="330" customFormat="1" ht="49.5" customHeight="1">
      <c r="A28" s="382" t="s">
        <v>233</v>
      </c>
      <c r="B28" s="382"/>
      <c r="C28" s="93"/>
      <c r="D28" s="93"/>
      <c r="E28" s="328"/>
      <c r="F28" s="329"/>
    </row>
    <row r="29" spans="1:6" s="330" customFormat="1" ht="31.5" customHeight="1">
      <c r="A29" s="150" t="s">
        <v>218</v>
      </c>
      <c r="B29" s="150"/>
      <c r="C29" s="300"/>
      <c r="D29" s="300"/>
      <c r="E29" s="328"/>
      <c r="F29" s="329"/>
    </row>
    <row r="30" spans="1:6" s="330" customFormat="1" ht="35.25" customHeight="1">
      <c r="A30" s="150" t="s">
        <v>219</v>
      </c>
      <c r="B30" s="150"/>
      <c r="C30" s="300"/>
      <c r="D30" s="300"/>
      <c r="E30" s="328"/>
      <c r="F30" s="329"/>
    </row>
    <row r="31" spans="1:6" s="330" customFormat="1" ht="30" customHeight="1">
      <c r="A31" s="150" t="s">
        <v>44</v>
      </c>
      <c r="B31" s="150"/>
      <c r="C31" s="300"/>
      <c r="D31" s="300"/>
      <c r="E31" s="328"/>
      <c r="F31" s="329"/>
    </row>
    <row r="32" spans="1:6" s="330" customFormat="1" ht="22.5" customHeight="1">
      <c r="A32" s="150" t="s">
        <v>45</v>
      </c>
      <c r="B32" s="150"/>
      <c r="C32" s="300"/>
      <c r="D32" s="300"/>
      <c r="E32" s="328"/>
      <c r="F32" s="329"/>
    </row>
    <row r="33" spans="1:6" s="330" customFormat="1" ht="22.5" customHeight="1">
      <c r="A33" s="150" t="s">
        <v>46</v>
      </c>
      <c r="B33" s="150"/>
      <c r="C33" s="300"/>
      <c r="D33" s="300"/>
      <c r="E33" s="328"/>
      <c r="F33" s="329"/>
    </row>
    <row r="34" spans="1:6" s="330" customFormat="1" ht="22.5" customHeight="1">
      <c r="A34" s="150" t="s">
        <v>47</v>
      </c>
      <c r="B34" s="150"/>
      <c r="C34" s="300"/>
      <c r="D34" s="300"/>
      <c r="E34" s="328"/>
      <c r="F34" s="329"/>
    </row>
    <row r="35" spans="1:6" s="330" customFormat="1" ht="22.5" customHeight="1">
      <c r="A35" s="150" t="s">
        <v>48</v>
      </c>
      <c r="B35" s="150"/>
      <c r="C35" s="300"/>
      <c r="D35" s="300"/>
      <c r="E35" s="328"/>
      <c r="F35" s="329"/>
    </row>
    <row r="36" spans="1:6" s="330" customFormat="1" ht="16.5" customHeight="1">
      <c r="A36" s="150" t="s">
        <v>49</v>
      </c>
      <c r="B36" s="150"/>
      <c r="C36" s="300"/>
      <c r="D36" s="300"/>
      <c r="E36" s="328"/>
      <c r="F36" s="329"/>
    </row>
    <row r="37" spans="1:6" s="330" customFormat="1" ht="16.5" customHeight="1">
      <c r="A37" s="145" t="s">
        <v>50</v>
      </c>
      <c r="B37" s="145"/>
      <c r="C37" s="300"/>
      <c r="D37" s="300"/>
      <c r="E37" s="328"/>
      <c r="F37" s="329"/>
    </row>
    <row r="38" spans="1:6" s="330" customFormat="1" ht="16.5" customHeight="1">
      <c r="A38" s="150" t="s">
        <v>51</v>
      </c>
      <c r="B38" s="150"/>
      <c r="C38" s="300"/>
      <c r="D38" s="300"/>
      <c r="E38" s="328"/>
      <c r="F38" s="329"/>
    </row>
    <row r="39" spans="1:6" s="330" customFormat="1" ht="16.5" customHeight="1">
      <c r="A39" s="150" t="s">
        <v>52</v>
      </c>
      <c r="B39" s="150"/>
      <c r="C39" s="300"/>
      <c r="D39" s="300"/>
      <c r="E39" s="328"/>
      <c r="F39" s="329"/>
    </row>
    <row r="40" spans="1:6" s="330" customFormat="1" ht="29.25" customHeight="1">
      <c r="A40" s="145" t="s">
        <v>53</v>
      </c>
      <c r="B40" s="145"/>
      <c r="C40" s="93"/>
      <c r="D40" s="93"/>
      <c r="E40" s="328"/>
      <c r="F40" s="329"/>
    </row>
    <row r="41" spans="1:6" s="330" customFormat="1" ht="28.5" customHeight="1">
      <c r="A41" s="145" t="s">
        <v>54</v>
      </c>
      <c r="B41" s="145"/>
      <c r="C41" s="93"/>
      <c r="D41" s="93"/>
      <c r="E41" s="328"/>
      <c r="F41" s="329"/>
    </row>
    <row r="42" spans="1:6" s="330" customFormat="1" ht="16.5" customHeight="1">
      <c r="A42" s="148" t="s">
        <v>55</v>
      </c>
      <c r="B42" s="148"/>
      <c r="C42" s="300"/>
      <c r="D42" s="300"/>
      <c r="E42" s="328"/>
      <c r="F42" s="329"/>
    </row>
    <row r="43" spans="1:6" s="330" customFormat="1" ht="16.5" customHeight="1">
      <c r="A43" s="112" t="s">
        <v>56</v>
      </c>
      <c r="B43" s="112"/>
      <c r="C43" s="300"/>
      <c r="D43" s="300"/>
      <c r="E43" s="328"/>
      <c r="F43" s="329"/>
    </row>
    <row r="44" spans="1:6" s="330" customFormat="1" ht="16.5" customHeight="1">
      <c r="A44" s="112" t="s">
        <v>57</v>
      </c>
      <c r="B44" s="112"/>
      <c r="C44" s="300"/>
      <c r="D44" s="300"/>
      <c r="E44" s="328"/>
      <c r="F44" s="329"/>
    </row>
    <row r="45" spans="1:6" s="330" customFormat="1" ht="16.5" customHeight="1">
      <c r="A45" s="145" t="s">
        <v>58</v>
      </c>
      <c r="B45" s="145"/>
      <c r="C45" s="300"/>
      <c r="D45" s="300"/>
      <c r="E45" s="328"/>
      <c r="F45" s="329"/>
    </row>
    <row r="46" spans="1:6" s="330" customFormat="1" ht="16.5" customHeight="1">
      <c r="A46" s="150" t="s">
        <v>59</v>
      </c>
      <c r="B46" s="150"/>
      <c r="C46" s="300"/>
      <c r="D46" s="300"/>
      <c r="E46" s="328"/>
      <c r="F46" s="329"/>
    </row>
    <row r="47" spans="1:6" s="330" customFormat="1" ht="16.5" customHeight="1">
      <c r="A47" s="145" t="s">
        <v>60</v>
      </c>
      <c r="B47" s="145"/>
      <c r="C47" s="300"/>
      <c r="D47" s="300"/>
      <c r="E47" s="328"/>
      <c r="F47" s="329"/>
    </row>
    <row r="48" spans="1:6" ht="31.5" customHeight="1">
      <c r="A48" s="112" t="s">
        <v>61</v>
      </c>
      <c r="B48" s="112"/>
      <c r="C48" s="300"/>
      <c r="D48" s="300"/>
      <c r="E48" s="327"/>
      <c r="F48" s="41"/>
    </row>
    <row r="49" spans="1:8" ht="18.75" customHeight="1">
      <c r="A49" s="112" t="s">
        <v>62</v>
      </c>
      <c r="B49" s="112"/>
      <c r="C49" s="300"/>
      <c r="D49" s="300"/>
      <c r="E49" s="327"/>
      <c r="F49" s="41"/>
    </row>
    <row r="50" spans="1:8" ht="20.25" customHeight="1">
      <c r="A50" s="112" t="s">
        <v>63</v>
      </c>
      <c r="B50" s="112"/>
      <c r="C50" s="93"/>
      <c r="D50" s="93"/>
      <c r="E50" s="327"/>
      <c r="F50" s="41"/>
    </row>
    <row r="51" spans="1:8" ht="21" customHeight="1">
      <c r="A51" s="150" t="s">
        <v>64</v>
      </c>
      <c r="B51" s="150"/>
      <c r="C51" s="300"/>
      <c r="D51" s="300"/>
      <c r="E51" s="327"/>
      <c r="F51" s="41"/>
    </row>
    <row r="52" spans="1:8" ht="21" customHeight="1">
      <c r="A52" s="150" t="s">
        <v>65</v>
      </c>
      <c r="B52" s="150"/>
      <c r="C52" s="300"/>
      <c r="D52" s="300"/>
      <c r="E52" s="327"/>
      <c r="F52" s="41"/>
    </row>
    <row r="53" spans="1:8" ht="31.5" customHeight="1">
      <c r="A53" s="145" t="s">
        <v>66</v>
      </c>
      <c r="B53" s="145"/>
      <c r="C53" s="300"/>
      <c r="D53" s="300"/>
      <c r="E53" s="327"/>
      <c r="F53" s="41"/>
    </row>
    <row r="54" spans="1:8" ht="6.75" customHeight="1">
      <c r="A54" s="145"/>
      <c r="B54" s="145"/>
      <c r="C54" s="300"/>
      <c r="D54" s="300"/>
      <c r="E54" s="327"/>
      <c r="F54" s="327"/>
    </row>
    <row r="55" spans="1:8">
      <c r="A55" s="150"/>
      <c r="B55" s="150"/>
      <c r="C55" s="300"/>
      <c r="D55" s="126"/>
      <c r="E55" s="91"/>
      <c r="F55" s="331"/>
    </row>
    <row r="56" spans="1:8" s="476" customFormat="1">
      <c r="A56" s="547" t="s">
        <v>77</v>
      </c>
      <c r="B56" s="547"/>
      <c r="C56" s="300"/>
      <c r="D56" s="548"/>
      <c r="E56" s="549"/>
      <c r="F56" s="531"/>
    </row>
    <row r="57" spans="1:8" s="508" customFormat="1">
      <c r="A57" s="551" t="s">
        <v>319</v>
      </c>
      <c r="B57" s="514" t="s">
        <v>320</v>
      </c>
      <c r="C57" s="126">
        <v>10</v>
      </c>
      <c r="D57" s="513" t="s">
        <v>2</v>
      </c>
      <c r="E57" s="513">
        <v>3600</v>
      </c>
      <c r="F57" s="609">
        <f>E57*C57</f>
        <v>36000</v>
      </c>
      <c r="H57" s="611"/>
    </row>
    <row r="58" spans="1:8" s="508" customFormat="1">
      <c r="A58" s="551" t="s">
        <v>321</v>
      </c>
      <c r="B58" s="514" t="s">
        <v>322</v>
      </c>
      <c r="C58" s="126">
        <v>10</v>
      </c>
      <c r="D58" s="513" t="s">
        <v>2</v>
      </c>
      <c r="E58" s="513">
        <v>3600</v>
      </c>
      <c r="F58" s="609">
        <f>E58*C58</f>
        <v>36000</v>
      </c>
    </row>
    <row r="59" spans="1:8" s="476" customFormat="1">
      <c r="A59" s="551"/>
      <c r="B59" s="513"/>
      <c r="C59" s="126"/>
      <c r="D59" s="513"/>
      <c r="E59" s="513"/>
      <c r="F59" s="553"/>
    </row>
    <row r="60" spans="1:8" s="476" customFormat="1">
      <c r="A60" s="556" t="s">
        <v>13</v>
      </c>
      <c r="B60" s="486"/>
      <c r="C60" s="126"/>
      <c r="D60" s="514"/>
      <c r="E60" s="486"/>
      <c r="F60" s="553"/>
    </row>
    <row r="61" spans="1:8" s="476" customFormat="1" ht="42" customHeight="1">
      <c r="A61" s="557" t="s">
        <v>323</v>
      </c>
      <c r="B61" s="486" t="s">
        <v>324</v>
      </c>
      <c r="C61" s="126">
        <v>20</v>
      </c>
      <c r="D61" s="514" t="s">
        <v>2</v>
      </c>
      <c r="E61" s="513">
        <v>240.45000000000002</v>
      </c>
      <c r="F61" s="609">
        <f>E61*C61</f>
        <v>4809</v>
      </c>
    </row>
    <row r="62" spans="1:8" s="476" customFormat="1" ht="30.75" customHeight="1">
      <c r="A62" s="551" t="s">
        <v>325</v>
      </c>
      <c r="B62" s="486" t="s">
        <v>326</v>
      </c>
      <c r="C62" s="126">
        <v>20</v>
      </c>
      <c r="D62" s="486" t="s">
        <v>2</v>
      </c>
      <c r="E62" s="513">
        <v>320</v>
      </c>
      <c r="F62" s="609">
        <f>E62*C62</f>
        <v>6400</v>
      </c>
    </row>
    <row r="63" spans="1:8">
      <c r="A63" s="150"/>
      <c r="B63" s="150"/>
      <c r="C63" s="300"/>
      <c r="D63" s="126"/>
      <c r="E63" s="91"/>
      <c r="F63" s="331"/>
    </row>
    <row r="64" spans="1:8">
      <c r="A64" s="112"/>
      <c r="B64" s="408"/>
      <c r="C64" s="333"/>
      <c r="D64" s="300"/>
      <c r="E64" s="327"/>
      <c r="F64" s="327"/>
    </row>
    <row r="65" spans="1:6" ht="20.25" customHeight="1" thickBot="1">
      <c r="A65" s="44"/>
      <c r="B65" s="44"/>
      <c r="C65" s="413"/>
      <c r="D65" s="783" t="s">
        <v>131</v>
      </c>
      <c r="E65" s="784"/>
      <c r="F65" s="404">
        <f>SUM(F7:F64)</f>
        <v>83209</v>
      </c>
    </row>
    <row r="66" spans="1:6" ht="13.5" thickTop="1">
      <c r="C66" s="304"/>
      <c r="D66" s="304"/>
    </row>
    <row r="67" spans="1:6">
      <c r="C67" s="304"/>
      <c r="D67" s="304"/>
    </row>
    <row r="68" spans="1:6">
      <c r="C68" s="304"/>
      <c r="D68" s="304"/>
    </row>
  </sheetData>
  <sheetProtection selectLockedCells="1"/>
  <protectedRanges>
    <protectedRange sqref="E12:E53" name="Range1_18_3"/>
    <protectedRange sqref="E9:F9" name="Range1_18_8"/>
    <protectedRange sqref="F57:F58 F61:F62" name="Range1_18_1_1"/>
  </protectedRanges>
  <mergeCells count="8">
    <mergeCell ref="D65:E65"/>
    <mergeCell ref="E3:F3"/>
    <mergeCell ref="A4:A5"/>
    <mergeCell ref="C4:C5"/>
    <mergeCell ref="D4:D5"/>
    <mergeCell ref="E4:E5"/>
    <mergeCell ref="F4:F5"/>
    <mergeCell ref="B4:B5"/>
  </mergeCells>
  <pageMargins left="0.59055118110236227" right="0.39370078740157483" top="0.39370078740157483" bottom="0.59055118110236227" header="0.31496062992125984" footer="0.31496062992125984"/>
  <pageSetup paperSize="9" scale="85" fitToHeight="0" orientation="landscape" r:id="rId1"/>
  <headerFooter scaleWithDoc="0">
    <oddFooter>&amp;C&amp;K03-013Page &amp;P of &amp;N</oddFooter>
  </headerFooter>
  <rowBreaks count="3" manualBreakCount="3">
    <brk id="21" max="4" man="1"/>
    <brk id="35" max="4" man="1"/>
    <brk id="55" max="5" man="1"/>
  </rowBreaks>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FF00"/>
    <pageSetUpPr fitToPage="1"/>
  </sheetPr>
  <dimension ref="A1:H69"/>
  <sheetViews>
    <sheetView windowProtection="1" view="pageBreakPreview" topLeftCell="A40" zoomScale="80" zoomScaleNormal="100" zoomScaleSheetLayoutView="80" zoomScalePageLayoutView="70" workbookViewId="0">
      <selection activeCell="F65" sqref="F65"/>
    </sheetView>
  </sheetViews>
  <sheetFormatPr defaultColWidth="8.75" defaultRowHeight="12.75"/>
  <cols>
    <col min="1" max="1" width="78.25" style="30" customWidth="1"/>
    <col min="2" max="2" width="14.25" style="30" customWidth="1"/>
    <col min="3" max="3" width="8.75" style="2"/>
    <col min="4" max="4" width="10.875" style="30" customWidth="1"/>
    <col min="5" max="6" width="11.875" style="31" bestFit="1" customWidth="1"/>
    <col min="7" max="7" width="9" style="30" bestFit="1" customWidth="1"/>
    <col min="8" max="16384" width="8.75" style="30"/>
  </cols>
  <sheetData>
    <row r="1" spans="1:6" ht="15.75">
      <c r="A1" s="334" t="str">
        <f>SUMMARY!B42</f>
        <v>Nelson Squaren- 222 – 269 Helen Gladstone House</v>
      </c>
      <c r="B1" s="334"/>
      <c r="C1" s="127"/>
      <c r="D1" s="285"/>
    </row>
    <row r="2" spans="1:6" ht="15.75">
      <c r="A2" s="99" t="s">
        <v>173</v>
      </c>
      <c r="B2" s="99"/>
      <c r="C2" s="127"/>
      <c r="D2" s="285"/>
    </row>
    <row r="3" spans="1:6">
      <c r="A3" s="285"/>
      <c r="B3" s="285"/>
      <c r="C3" s="127"/>
      <c r="D3" s="285"/>
    </row>
    <row r="4" spans="1:6" ht="15.75">
      <c r="A4" s="139"/>
      <c r="B4" s="139"/>
      <c r="C4" s="127"/>
      <c r="D4" s="285"/>
      <c r="E4" s="801"/>
      <c r="F4" s="802"/>
    </row>
    <row r="5" spans="1:6" ht="12.75" customHeight="1">
      <c r="A5" s="785" t="s">
        <v>6</v>
      </c>
      <c r="B5" s="797" t="s">
        <v>263</v>
      </c>
      <c r="C5" s="797" t="s">
        <v>68</v>
      </c>
      <c r="D5" s="797" t="s">
        <v>7</v>
      </c>
      <c r="E5" s="778" t="s">
        <v>70</v>
      </c>
      <c r="F5" s="778" t="s">
        <v>71</v>
      </c>
    </row>
    <row r="6" spans="1:6" ht="30" customHeight="1">
      <c r="A6" s="786"/>
      <c r="B6" s="797"/>
      <c r="C6" s="797"/>
      <c r="D6" s="797"/>
      <c r="E6" s="778"/>
      <c r="F6" s="778"/>
    </row>
    <row r="7" spans="1:6" ht="48.75" customHeight="1">
      <c r="A7" s="100" t="s">
        <v>240</v>
      </c>
      <c r="B7" s="100"/>
      <c r="C7" s="122"/>
      <c r="D7" s="122"/>
      <c r="E7" s="104"/>
      <c r="F7" s="104"/>
    </row>
    <row r="8" spans="1:6">
      <c r="A8" s="142"/>
      <c r="B8" s="142"/>
      <c r="C8" s="335"/>
      <c r="D8" s="335"/>
      <c r="E8" s="323"/>
      <c r="F8" s="143"/>
    </row>
    <row r="9" spans="1:6">
      <c r="A9" s="142" t="s">
        <v>11</v>
      </c>
      <c r="B9" s="142"/>
      <c r="C9" s="335"/>
      <c r="D9" s="335"/>
      <c r="E9" s="323"/>
      <c r="F9" s="143"/>
    </row>
    <row r="10" spans="1:6">
      <c r="A10" s="142"/>
      <c r="B10" s="142"/>
      <c r="C10" s="335"/>
      <c r="D10" s="335"/>
      <c r="E10" s="144"/>
      <c r="F10" s="144"/>
    </row>
    <row r="11" spans="1:6" ht="63.75" customHeight="1">
      <c r="A11" s="300" t="s">
        <v>139</v>
      </c>
      <c r="B11" s="126" t="s">
        <v>317</v>
      </c>
      <c r="C11" s="337">
        <v>12</v>
      </c>
      <c r="D11" s="271" t="s">
        <v>8</v>
      </c>
      <c r="E11" s="323" t="s">
        <v>452</v>
      </c>
      <c r="F11" s="323" t="s">
        <v>452</v>
      </c>
    </row>
    <row r="12" spans="1:6">
      <c r="A12" s="142"/>
      <c r="B12" s="142"/>
      <c r="C12" s="19"/>
      <c r="D12" s="335"/>
      <c r="E12" s="328"/>
      <c r="F12" s="41"/>
    </row>
    <row r="13" spans="1:6">
      <c r="A13" s="145" t="s">
        <v>12</v>
      </c>
      <c r="B13" s="145"/>
      <c r="C13" s="335"/>
      <c r="D13" s="335"/>
      <c r="E13" s="328"/>
      <c r="F13" s="41"/>
    </row>
    <row r="14" spans="1:6">
      <c r="A14" s="142"/>
      <c r="B14" s="542"/>
      <c r="C14" s="338"/>
      <c r="D14" s="335"/>
      <c r="E14" s="328"/>
      <c r="F14" s="41"/>
    </row>
    <row r="15" spans="1:6" ht="25.5">
      <c r="A15" s="145" t="s">
        <v>220</v>
      </c>
      <c r="B15" s="145"/>
      <c r="C15" s="19"/>
      <c r="D15" s="335"/>
      <c r="E15" s="328"/>
      <c r="F15" s="41"/>
    </row>
    <row r="16" spans="1:6" ht="25.5">
      <c r="A16" s="145" t="s">
        <v>234</v>
      </c>
      <c r="B16" s="145"/>
      <c r="C16" s="19"/>
      <c r="D16" s="335"/>
      <c r="E16" s="328"/>
      <c r="F16" s="41"/>
    </row>
    <row r="17" spans="1:6" ht="38.25">
      <c r="A17" s="145" t="s">
        <v>221</v>
      </c>
      <c r="B17" s="145"/>
      <c r="C17" s="19"/>
      <c r="D17" s="335"/>
      <c r="E17" s="328"/>
      <c r="F17" s="41"/>
    </row>
    <row r="18" spans="1:6" ht="51">
      <c r="A18" s="145" t="s">
        <v>78</v>
      </c>
      <c r="B18" s="145"/>
      <c r="C18" s="19"/>
      <c r="D18" s="335"/>
      <c r="E18" s="328"/>
      <c r="F18" s="41"/>
    </row>
    <row r="19" spans="1:6" ht="22.5" customHeight="1">
      <c r="A19" s="145" t="s">
        <v>222</v>
      </c>
      <c r="B19" s="145"/>
      <c r="C19" s="19"/>
      <c r="D19" s="335"/>
      <c r="E19" s="328"/>
      <c r="F19" s="41"/>
    </row>
    <row r="20" spans="1:6" s="330" customFormat="1" ht="31.5" customHeight="1">
      <c r="A20" s="145" t="s">
        <v>79</v>
      </c>
      <c r="B20" s="145"/>
      <c r="C20" s="336"/>
      <c r="D20" s="335"/>
      <c r="E20" s="328"/>
      <c r="F20" s="329"/>
    </row>
    <row r="21" spans="1:6" s="330" customFormat="1" ht="43.5" customHeight="1">
      <c r="A21" s="145" t="s">
        <v>80</v>
      </c>
      <c r="B21" s="145"/>
      <c r="C21" s="336"/>
      <c r="D21" s="335"/>
      <c r="E21" s="328"/>
      <c r="F21" s="329"/>
    </row>
    <row r="22" spans="1:6" s="330" customFormat="1" ht="25.5" customHeight="1">
      <c r="A22" s="145" t="s">
        <v>81</v>
      </c>
      <c r="B22" s="145"/>
      <c r="C22" s="336"/>
      <c r="D22" s="335"/>
      <c r="E22" s="328"/>
      <c r="F22" s="329"/>
    </row>
    <row r="23" spans="1:6" s="330" customFormat="1" ht="20.25" customHeight="1">
      <c r="A23" s="145" t="s">
        <v>82</v>
      </c>
      <c r="B23" s="145"/>
      <c r="C23" s="336"/>
      <c r="D23" s="335"/>
      <c r="E23" s="328"/>
      <c r="F23" s="329"/>
    </row>
    <row r="24" spans="1:6" s="330" customFormat="1" ht="20.25" customHeight="1">
      <c r="A24" s="145" t="s">
        <v>83</v>
      </c>
      <c r="B24" s="145"/>
      <c r="C24" s="336"/>
      <c r="D24" s="335"/>
      <c r="E24" s="328"/>
      <c r="F24" s="329"/>
    </row>
    <row r="25" spans="1:6" s="330" customFormat="1" ht="42" customHeight="1">
      <c r="A25" s="145" t="s">
        <v>84</v>
      </c>
      <c r="B25" s="145"/>
      <c r="C25" s="336"/>
      <c r="D25" s="335"/>
      <c r="E25" s="328"/>
      <c r="F25" s="329"/>
    </row>
    <row r="26" spans="1:6" s="330" customFormat="1" ht="31.5" customHeight="1">
      <c r="A26" s="145" t="s">
        <v>85</v>
      </c>
      <c r="B26" s="145"/>
      <c r="C26" s="336"/>
      <c r="D26" s="335"/>
      <c r="E26" s="328"/>
      <c r="F26" s="329"/>
    </row>
    <row r="27" spans="1:6" s="330" customFormat="1" ht="25.5">
      <c r="A27" s="145" t="s">
        <v>86</v>
      </c>
      <c r="B27" s="145"/>
      <c r="C27" s="336"/>
      <c r="D27" s="335"/>
      <c r="E27" s="328"/>
      <c r="F27" s="329"/>
    </row>
    <row r="28" spans="1:6" s="330" customFormat="1" ht="21" customHeight="1">
      <c r="A28" s="145" t="s">
        <v>87</v>
      </c>
      <c r="B28" s="145"/>
      <c r="C28" s="336"/>
      <c r="D28" s="335"/>
      <c r="E28" s="328"/>
      <c r="F28" s="329"/>
    </row>
    <row r="29" spans="1:6" s="330" customFormat="1" ht="28.5" customHeight="1">
      <c r="A29" s="145" t="s">
        <v>88</v>
      </c>
      <c r="B29" s="145"/>
      <c r="C29" s="336"/>
      <c r="D29" s="335"/>
      <c r="E29" s="328"/>
      <c r="F29" s="329"/>
    </row>
    <row r="30" spans="1:6" s="330" customFormat="1" ht="20.25" customHeight="1">
      <c r="A30" s="145" t="s">
        <v>89</v>
      </c>
      <c r="B30" s="145"/>
      <c r="C30" s="336"/>
      <c r="D30" s="335"/>
      <c r="E30" s="328"/>
      <c r="F30" s="329"/>
    </row>
    <row r="31" spans="1:6" s="330" customFormat="1" ht="20.25" customHeight="1">
      <c r="A31" s="145" t="s">
        <v>90</v>
      </c>
      <c r="B31" s="145"/>
      <c r="C31" s="336"/>
      <c r="D31" s="335"/>
      <c r="E31" s="328"/>
      <c r="F31" s="329"/>
    </row>
    <row r="32" spans="1:6" s="330" customFormat="1" ht="20.25" customHeight="1">
      <c r="A32" s="145" t="s">
        <v>91</v>
      </c>
      <c r="B32" s="145"/>
      <c r="C32" s="336"/>
      <c r="D32" s="335"/>
      <c r="E32" s="328"/>
      <c r="F32" s="329"/>
    </row>
    <row r="33" spans="1:6" s="330" customFormat="1" ht="20.25" customHeight="1">
      <c r="A33" s="145" t="s">
        <v>92</v>
      </c>
      <c r="B33" s="145"/>
      <c r="C33" s="336"/>
      <c r="D33" s="335"/>
      <c r="E33" s="328"/>
      <c r="F33" s="329"/>
    </row>
    <row r="34" spans="1:6" s="330" customFormat="1" ht="20.25" customHeight="1">
      <c r="A34" s="145" t="s">
        <v>93</v>
      </c>
      <c r="B34" s="145"/>
      <c r="C34" s="336"/>
      <c r="D34" s="335"/>
      <c r="E34" s="328"/>
      <c r="F34" s="329"/>
    </row>
    <row r="35" spans="1:6" s="330" customFormat="1" ht="28.5" customHeight="1">
      <c r="A35" s="145" t="s">
        <v>94</v>
      </c>
      <c r="B35" s="145"/>
      <c r="C35" s="336"/>
      <c r="D35" s="335"/>
      <c r="E35" s="328"/>
      <c r="F35" s="329"/>
    </row>
    <row r="36" spans="1:6" s="330" customFormat="1" ht="20.25" customHeight="1">
      <c r="A36" s="145" t="s">
        <v>95</v>
      </c>
      <c r="B36" s="145"/>
      <c r="C36" s="336"/>
      <c r="D36" s="335"/>
      <c r="E36" s="328"/>
      <c r="F36" s="329"/>
    </row>
    <row r="37" spans="1:6" s="330" customFormat="1" ht="20.25" customHeight="1">
      <c r="A37" s="145" t="s">
        <v>235</v>
      </c>
      <c r="B37" s="145"/>
      <c r="C37" s="336"/>
      <c r="D37" s="335"/>
      <c r="E37" s="328"/>
      <c r="F37" s="329"/>
    </row>
    <row r="38" spans="1:6" s="330" customFormat="1" ht="20.25" customHeight="1">
      <c r="A38" s="145" t="s">
        <v>96</v>
      </c>
      <c r="B38" s="145"/>
      <c r="C38" s="336"/>
      <c r="D38" s="335"/>
      <c r="E38" s="328"/>
      <c r="F38" s="329"/>
    </row>
    <row r="39" spans="1:6" s="330" customFormat="1" ht="45" customHeight="1">
      <c r="A39" s="145" t="s">
        <v>97</v>
      </c>
      <c r="B39" s="145"/>
      <c r="C39" s="336"/>
      <c r="D39" s="335"/>
      <c r="E39" s="328"/>
      <c r="F39" s="329"/>
    </row>
    <row r="40" spans="1:6" s="330" customFormat="1" ht="30" customHeight="1">
      <c r="A40" s="145" t="s">
        <v>98</v>
      </c>
      <c r="B40" s="145"/>
      <c r="C40" s="336"/>
      <c r="D40" s="335"/>
      <c r="E40" s="328"/>
      <c r="F40" s="329"/>
    </row>
    <row r="41" spans="1:6" s="330" customFormat="1" ht="18.75" customHeight="1">
      <c r="A41" s="145" t="s">
        <v>99</v>
      </c>
      <c r="B41" s="145"/>
      <c r="C41" s="336"/>
      <c r="D41" s="335"/>
      <c r="E41" s="328"/>
      <c r="F41" s="329"/>
    </row>
    <row r="42" spans="1:6" s="330" customFormat="1" ht="27" customHeight="1">
      <c r="A42" s="112" t="s">
        <v>100</v>
      </c>
      <c r="B42" s="112"/>
      <c r="C42" s="336"/>
      <c r="D42" s="336"/>
      <c r="E42" s="328"/>
      <c r="F42" s="329"/>
    </row>
    <row r="43" spans="1:6" s="330" customFormat="1" ht="20.25" customHeight="1">
      <c r="A43" s="112" t="s">
        <v>101</v>
      </c>
      <c r="B43" s="112"/>
      <c r="C43" s="336"/>
      <c r="D43" s="336"/>
      <c r="E43" s="328"/>
      <c r="F43" s="329"/>
    </row>
    <row r="44" spans="1:6" s="330" customFormat="1" ht="21" customHeight="1">
      <c r="A44" s="112" t="s">
        <v>102</v>
      </c>
      <c r="B44" s="112"/>
      <c r="C44" s="336"/>
      <c r="D44" s="336"/>
      <c r="E44" s="328"/>
      <c r="F44" s="329"/>
    </row>
    <row r="45" spans="1:6" s="330" customFormat="1" ht="19.5" customHeight="1">
      <c r="A45" s="112" t="s">
        <v>103</v>
      </c>
      <c r="B45" s="112"/>
      <c r="C45" s="336"/>
      <c r="D45" s="336"/>
      <c r="E45" s="328"/>
      <c r="F45" s="329"/>
    </row>
    <row r="46" spans="1:6" s="330" customFormat="1" ht="19.5" customHeight="1">
      <c r="A46" s="112" t="s">
        <v>104</v>
      </c>
      <c r="B46" s="112"/>
      <c r="C46" s="336"/>
      <c r="D46" s="336"/>
      <c r="E46" s="328"/>
      <c r="F46" s="329"/>
    </row>
    <row r="47" spans="1:6" s="330" customFormat="1" ht="19.5" customHeight="1">
      <c r="A47" s="112" t="s">
        <v>105</v>
      </c>
      <c r="B47" s="112"/>
      <c r="C47" s="336"/>
      <c r="D47" s="336"/>
      <c r="E47" s="328"/>
      <c r="F47" s="329"/>
    </row>
    <row r="48" spans="1:6" s="330" customFormat="1" ht="19.5" customHeight="1">
      <c r="A48" s="112" t="s">
        <v>106</v>
      </c>
      <c r="B48" s="112"/>
      <c r="C48" s="336"/>
      <c r="D48" s="336"/>
      <c r="E48" s="328"/>
      <c r="F48" s="329"/>
    </row>
    <row r="49" spans="1:8">
      <c r="A49" s="150"/>
      <c r="B49" s="150"/>
      <c r="C49" s="19"/>
      <c r="D49" s="19"/>
      <c r="E49" s="327"/>
      <c r="F49" s="41"/>
    </row>
    <row r="50" spans="1:8" ht="15.75" customHeight="1">
      <c r="A50" s="155" t="s">
        <v>169</v>
      </c>
      <c r="B50" s="155"/>
      <c r="C50" s="19"/>
      <c r="D50" s="19"/>
      <c r="E50" s="341"/>
      <c r="F50" s="41"/>
    </row>
    <row r="51" spans="1:8" ht="15.75" customHeight="1">
      <c r="A51" s="155"/>
      <c r="B51" s="155"/>
      <c r="C51" s="19"/>
      <c r="D51" s="19"/>
      <c r="E51" s="341"/>
      <c r="F51" s="41"/>
    </row>
    <row r="52" spans="1:8" ht="15.75" customHeight="1">
      <c r="A52" s="155" t="s">
        <v>169</v>
      </c>
      <c r="B52" s="155"/>
      <c r="C52" s="155"/>
      <c r="D52" s="155"/>
      <c r="E52" s="19"/>
      <c r="F52" s="19"/>
    </row>
    <row r="53" spans="1:8" s="476" customFormat="1">
      <c r="A53" s="559" t="s">
        <v>327</v>
      </c>
      <c r="B53" s="559"/>
      <c r="C53" s="559"/>
      <c r="D53" s="552"/>
      <c r="E53" s="486"/>
      <c r="F53" s="486"/>
    </row>
    <row r="54" spans="1:8" s="476" customFormat="1">
      <c r="A54" s="551" t="s">
        <v>327</v>
      </c>
      <c r="B54" s="660" t="s">
        <v>328</v>
      </c>
      <c r="C54" s="486">
        <v>8</v>
      </c>
      <c r="D54" s="513" t="s">
        <v>2</v>
      </c>
      <c r="E54" s="513">
        <v>2200</v>
      </c>
      <c r="F54" s="531">
        <f>E54*C54</f>
        <v>17600</v>
      </c>
      <c r="H54" s="555"/>
    </row>
    <row r="55" spans="1:8" s="476" customFormat="1">
      <c r="A55" s="561" t="s">
        <v>329</v>
      </c>
      <c r="B55" s="661" t="s">
        <v>330</v>
      </c>
      <c r="C55" s="486">
        <v>4</v>
      </c>
      <c r="D55" s="514" t="s">
        <v>2</v>
      </c>
      <c r="E55" s="562">
        <v>2200</v>
      </c>
      <c r="F55" s="531">
        <f>E55*C55</f>
        <v>8800</v>
      </c>
      <c r="H55" s="555"/>
    </row>
    <row r="56" spans="1:8" s="476" customFormat="1" ht="12.75" hidden="1" customHeight="1">
      <c r="A56" s="563" t="s">
        <v>331</v>
      </c>
      <c r="B56" s="662"/>
      <c r="C56" s="486"/>
      <c r="D56" s="503"/>
      <c r="E56" s="552"/>
      <c r="F56" s="531"/>
    </row>
    <row r="57" spans="1:8" s="476" customFormat="1" ht="12.75" hidden="1" customHeight="1">
      <c r="A57" s="559"/>
      <c r="B57" s="602"/>
      <c r="C57" s="486"/>
      <c r="D57" s="503"/>
      <c r="E57" s="552"/>
      <c r="F57" s="531"/>
    </row>
    <row r="58" spans="1:8" s="476" customFormat="1" ht="12.75" hidden="1" customHeight="1">
      <c r="A58" s="551" t="s">
        <v>332</v>
      </c>
      <c r="B58" s="660" t="s">
        <v>333</v>
      </c>
      <c r="C58" s="486"/>
      <c r="D58" s="503" t="s">
        <v>2</v>
      </c>
      <c r="E58" s="486"/>
      <c r="F58" s="531"/>
    </row>
    <row r="59" spans="1:8" s="476" customFormat="1">
      <c r="A59" s="561"/>
      <c r="B59" s="661"/>
      <c r="C59" s="486"/>
      <c r="D59" s="503"/>
      <c r="E59" s="562"/>
      <c r="F59" s="531"/>
    </row>
    <row r="60" spans="1:8" s="476" customFormat="1">
      <c r="A60" s="564" t="s">
        <v>13</v>
      </c>
      <c r="B60" s="661"/>
      <c r="C60" s="486"/>
      <c r="D60" s="503"/>
      <c r="E60" s="562"/>
      <c r="F60" s="531"/>
    </row>
    <row r="61" spans="1:8" s="476" customFormat="1" ht="38.25">
      <c r="A61" s="551" t="s">
        <v>334</v>
      </c>
      <c r="B61" s="660" t="s">
        <v>350</v>
      </c>
      <c r="C61" s="486">
        <v>12</v>
      </c>
      <c r="D61" s="514" t="s">
        <v>2</v>
      </c>
      <c r="E61" s="562">
        <v>435</v>
      </c>
      <c r="F61" s="531">
        <f>E61*C61</f>
        <v>5220</v>
      </c>
    </row>
    <row r="62" spans="1:8" ht="15.75" customHeight="1">
      <c r="A62" s="155"/>
      <c r="B62" s="155"/>
      <c r="C62" s="19"/>
      <c r="D62" s="19"/>
      <c r="E62" s="341"/>
      <c r="F62" s="41"/>
    </row>
    <row r="63" spans="1:8" s="344" customFormat="1">
      <c r="A63" s="342"/>
      <c r="B63" s="658"/>
      <c r="C63" s="343"/>
      <c r="D63" s="347"/>
      <c r="E63" s="157"/>
      <c r="F63" s="158"/>
    </row>
    <row r="64" spans="1:8" ht="19.5" customHeight="1" thickBot="1">
      <c r="A64" s="297"/>
      <c r="B64" s="659"/>
      <c r="C64" s="316"/>
      <c r="D64" s="783" t="s">
        <v>131</v>
      </c>
      <c r="E64" s="784"/>
      <c r="F64" s="345">
        <f>SUM(F8:F63)</f>
        <v>31620</v>
      </c>
    </row>
    <row r="65" spans="3:3" ht="13.5" thickTop="1">
      <c r="C65" s="346"/>
    </row>
    <row r="66" spans="3:3">
      <c r="C66" s="346"/>
    </row>
    <row r="67" spans="3:3">
      <c r="C67" s="346"/>
    </row>
    <row r="68" spans="3:3">
      <c r="C68" s="346"/>
    </row>
    <row r="69" spans="3:3">
      <c r="C69" s="346"/>
    </row>
  </sheetData>
  <sheetProtection selectLockedCells="1"/>
  <protectedRanges>
    <protectedRange sqref="E12:E51 E62" name="Range1_18_3"/>
    <protectedRange sqref="E63" name="Range1_3"/>
  </protectedRanges>
  <mergeCells count="8">
    <mergeCell ref="D64:E64"/>
    <mergeCell ref="E4:F4"/>
    <mergeCell ref="A5:A6"/>
    <mergeCell ref="C5:C6"/>
    <mergeCell ref="D5:D6"/>
    <mergeCell ref="E5:E6"/>
    <mergeCell ref="F5:F6"/>
    <mergeCell ref="B5:B6"/>
  </mergeCells>
  <pageMargins left="0.59055118110236227" right="0.39370078740157483" top="0.39370078740157483" bottom="0.59055118110236227" header="0.31496062992125984" footer="0.31496062992125984"/>
  <pageSetup paperSize="9" scale="89" fitToHeight="0" orientation="landscape" r:id="rId1"/>
  <headerFooter scaleWithDoc="0">
    <oddFooter>&amp;C&amp;K03-013Page &amp;P of &amp;N</oddFooter>
  </headerFooter>
  <rowBreaks count="3" manualBreakCount="3">
    <brk id="21" max="4" man="1"/>
    <brk id="36" max="4" man="1"/>
    <brk id="48" max="4"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FF00"/>
    <pageSetUpPr fitToPage="1"/>
  </sheetPr>
  <dimension ref="A1:F35"/>
  <sheetViews>
    <sheetView windowProtection="1" topLeftCell="A16" zoomScaleNormal="100" zoomScaleSheetLayoutView="85" zoomScalePageLayoutView="70" workbookViewId="0">
      <selection activeCell="A30" sqref="A30"/>
    </sheetView>
  </sheetViews>
  <sheetFormatPr defaultColWidth="8.75" defaultRowHeight="12.75"/>
  <cols>
    <col min="1" max="1" width="94" style="384" customWidth="1"/>
    <col min="2" max="2" width="13" style="577" customWidth="1"/>
    <col min="3" max="3" width="11.875" style="384" customWidth="1"/>
    <col min="4" max="4" width="9.375" style="384" customWidth="1"/>
    <col min="5" max="5" width="14" style="384" customWidth="1"/>
    <col min="6" max="6" width="14" style="385" customWidth="1"/>
    <col min="7" max="7" width="8.75" style="384"/>
    <col min="8" max="8" width="9.25" style="384" bestFit="1" customWidth="1"/>
    <col min="9" max="16384" width="8.75" style="384"/>
  </cols>
  <sheetData>
    <row r="1" spans="1:6" ht="15.75">
      <c r="A1" s="99" t="str">
        <f>SUMMARY!B42</f>
        <v>Nelson Squaren- 222 – 269 Helen Gladstone House</v>
      </c>
      <c r="B1" s="505"/>
      <c r="C1" s="383"/>
      <c r="D1" s="383"/>
    </row>
    <row r="2" spans="1:6" ht="15.75">
      <c r="A2" s="99" t="s">
        <v>140</v>
      </c>
      <c r="B2" s="505"/>
      <c r="C2" s="117"/>
      <c r="D2" s="383"/>
    </row>
    <row r="3" spans="1:6">
      <c r="A3" s="383"/>
      <c r="B3" s="568"/>
      <c r="C3" s="383"/>
      <c r="D3" s="383"/>
      <c r="E3" s="808"/>
      <c r="F3" s="809"/>
    </row>
    <row r="4" spans="1:6" ht="12.75" customHeight="1">
      <c r="A4" s="810" t="s">
        <v>6</v>
      </c>
      <c r="B4" s="785" t="s">
        <v>263</v>
      </c>
      <c r="C4" s="810" t="s">
        <v>68</v>
      </c>
      <c r="D4" s="835" t="s">
        <v>69</v>
      </c>
      <c r="E4" s="837" t="s">
        <v>70</v>
      </c>
      <c r="F4" s="837" t="s">
        <v>71</v>
      </c>
    </row>
    <row r="5" spans="1:6" ht="29.25" customHeight="1">
      <c r="A5" s="811"/>
      <c r="B5" s="786"/>
      <c r="C5" s="811"/>
      <c r="D5" s="836"/>
      <c r="E5" s="838"/>
      <c r="F5" s="838"/>
    </row>
    <row r="6" spans="1:6" ht="54" customHeight="1">
      <c r="A6" s="348" t="s">
        <v>133</v>
      </c>
      <c r="B6" s="617"/>
      <c r="C6" s="348"/>
      <c r="D6" s="162"/>
      <c r="E6" s="349"/>
      <c r="F6" s="350"/>
    </row>
    <row r="7" spans="1:6" ht="15.75" customHeight="1">
      <c r="A7" s="301" t="s">
        <v>15</v>
      </c>
      <c r="B7" s="33"/>
      <c r="C7" s="301"/>
      <c r="D7" s="386"/>
      <c r="E7" s="387"/>
      <c r="F7" s="388"/>
    </row>
    <row r="8" spans="1:6">
      <c r="A8" s="352"/>
      <c r="B8" s="569"/>
      <c r="C8" s="352"/>
      <c r="D8" s="389"/>
      <c r="E8" s="390"/>
      <c r="F8" s="391"/>
    </row>
    <row r="9" spans="1:6">
      <c r="A9" s="142" t="s">
        <v>258</v>
      </c>
      <c r="B9" s="570"/>
      <c r="C9" s="142"/>
      <c r="D9" s="389"/>
      <c r="E9" s="390"/>
      <c r="F9" s="391"/>
    </row>
    <row r="10" spans="1:6">
      <c r="A10" s="352"/>
      <c r="B10" s="569"/>
      <c r="C10" s="352"/>
      <c r="D10" s="389"/>
      <c r="E10" s="390"/>
      <c r="F10" s="391"/>
    </row>
    <row r="11" spans="1:6">
      <c r="A11" s="392"/>
      <c r="B11" s="571"/>
      <c r="C11" s="392"/>
      <c r="D11" s="389"/>
      <c r="E11" s="390"/>
      <c r="F11" s="391"/>
    </row>
    <row r="12" spans="1:6" s="393" customFormat="1" ht="38.25">
      <c r="A12" s="300" t="s">
        <v>223</v>
      </c>
      <c r="B12" s="126"/>
      <c r="C12" s="300"/>
      <c r="D12" s="389"/>
      <c r="E12" s="390"/>
      <c r="F12" s="391"/>
    </row>
    <row r="13" spans="1:6" s="393" customFormat="1" ht="51">
      <c r="A13" s="300" t="s">
        <v>9</v>
      </c>
      <c r="B13" s="126"/>
      <c r="C13" s="300"/>
      <c r="D13" s="389"/>
      <c r="E13" s="390"/>
      <c r="F13" s="391"/>
    </row>
    <row r="14" spans="1:6" s="393" customFormat="1" ht="18.75" customHeight="1">
      <c r="A14" s="271" t="s">
        <v>32</v>
      </c>
      <c r="B14" s="273"/>
      <c r="C14" s="271"/>
      <c r="D14" s="389"/>
      <c r="E14" s="390"/>
      <c r="F14" s="391"/>
    </row>
    <row r="15" spans="1:6" s="393" customFormat="1" ht="18.75" customHeight="1">
      <c r="A15" s="271" t="s">
        <v>33</v>
      </c>
      <c r="B15" s="273"/>
      <c r="C15" s="271"/>
      <c r="D15" s="389"/>
      <c r="E15" s="390"/>
      <c r="F15" s="391"/>
    </row>
    <row r="16" spans="1:6" s="393" customFormat="1" ht="18.75" customHeight="1">
      <c r="A16" s="271" t="s">
        <v>34</v>
      </c>
      <c r="B16" s="273"/>
      <c r="C16" s="271"/>
      <c r="D16" s="389"/>
      <c r="E16" s="390"/>
      <c r="F16" s="391"/>
    </row>
    <row r="17" spans="1:6" s="393" customFormat="1" ht="44.25" customHeight="1">
      <c r="A17" s="271" t="s">
        <v>39</v>
      </c>
      <c r="B17" s="273"/>
      <c r="C17" s="271"/>
      <c r="D17" s="389"/>
      <c r="E17" s="390"/>
      <c r="F17" s="391"/>
    </row>
    <row r="18" spans="1:6" s="393" customFormat="1" ht="17.25" customHeight="1">
      <c r="A18" s="271" t="s">
        <v>35</v>
      </c>
      <c r="B18" s="273"/>
      <c r="C18" s="271"/>
      <c r="D18" s="389"/>
      <c r="E18" s="390"/>
      <c r="F18" s="391"/>
    </row>
    <row r="19" spans="1:6" s="393" customFormat="1" ht="17.25" customHeight="1">
      <c r="A19" s="271" t="s">
        <v>36</v>
      </c>
      <c r="B19" s="273"/>
      <c r="C19" s="271"/>
      <c r="D19" s="389"/>
      <c r="E19" s="390"/>
      <c r="F19" s="391"/>
    </row>
    <row r="20" spans="1:6" s="393" customFormat="1" ht="17.25" customHeight="1">
      <c r="A20" s="271" t="s">
        <v>37</v>
      </c>
      <c r="B20" s="273"/>
      <c r="C20" s="271"/>
      <c r="D20" s="389"/>
      <c r="E20" s="390"/>
      <c r="F20" s="391"/>
    </row>
    <row r="21" spans="1:6" s="393" customFormat="1" ht="17.25" customHeight="1">
      <c r="A21" s="271" t="s">
        <v>38</v>
      </c>
      <c r="B21" s="273"/>
      <c r="C21" s="271"/>
      <c r="D21" s="389"/>
      <c r="E21" s="390"/>
      <c r="F21" s="391"/>
    </row>
    <row r="22" spans="1:6" s="393" customFormat="1">
      <c r="A22" s="300"/>
      <c r="B22" s="126"/>
      <c r="C22" s="300"/>
      <c r="D22" s="389"/>
      <c r="E22" s="390"/>
      <c r="F22" s="391"/>
    </row>
    <row r="23" spans="1:6" s="393" customFormat="1" ht="26.25" customHeight="1">
      <c r="A23" s="353" t="s">
        <v>10</v>
      </c>
      <c r="B23" s="134"/>
      <c r="C23" s="353"/>
      <c r="D23" s="389"/>
      <c r="E23" s="390"/>
      <c r="F23" s="391"/>
    </row>
    <row r="24" spans="1:6" s="393" customFormat="1">
      <c r="A24" s="389"/>
      <c r="B24" s="572"/>
      <c r="C24" s="389"/>
      <c r="D24" s="389"/>
      <c r="E24" s="394"/>
      <c r="F24" s="391"/>
    </row>
    <row r="25" spans="1:6" ht="17.25" customHeight="1">
      <c r="A25" s="566" t="s">
        <v>129</v>
      </c>
      <c r="B25" s="114" t="s">
        <v>338</v>
      </c>
      <c r="C25" s="114">
        <v>36</v>
      </c>
      <c r="D25" s="357" t="s">
        <v>2</v>
      </c>
      <c r="E25" s="394">
        <v>106.05000000000001</v>
      </c>
      <c r="F25" s="354">
        <f>E25*C25</f>
        <v>3817.8</v>
      </c>
    </row>
    <row r="26" spans="1:6" s="476" customFormat="1">
      <c r="A26" s="566" t="s">
        <v>337</v>
      </c>
      <c r="B26" s="582" t="s">
        <v>340</v>
      </c>
      <c r="C26" s="657">
        <v>36</v>
      </c>
      <c r="D26" s="567" t="s">
        <v>2</v>
      </c>
      <c r="E26" s="394">
        <v>835.80000000000007</v>
      </c>
      <c r="F26" s="354">
        <f>E26*C26</f>
        <v>30088.800000000003</v>
      </c>
    </row>
    <row r="27" spans="1:6" s="476" customFormat="1">
      <c r="A27" s="566" t="s">
        <v>339</v>
      </c>
      <c r="B27" s="582" t="s">
        <v>341</v>
      </c>
      <c r="C27" s="657">
        <f>48-36</f>
        <v>12</v>
      </c>
      <c r="D27" s="567" t="s">
        <v>2</v>
      </c>
      <c r="E27" s="394">
        <v>835.80000000000007</v>
      </c>
      <c r="F27" s="354">
        <f>E27*C27</f>
        <v>10029.6</v>
      </c>
    </row>
    <row r="28" spans="1:6">
      <c r="A28" s="584"/>
      <c r="B28" s="585"/>
      <c r="C28" s="467"/>
      <c r="D28" s="296"/>
      <c r="E28" s="394"/>
      <c r="F28" s="358"/>
    </row>
    <row r="29" spans="1:6" ht="17.25" customHeight="1">
      <c r="A29" s="586" t="s">
        <v>228</v>
      </c>
      <c r="B29" s="587"/>
      <c r="C29" s="467"/>
      <c r="D29" s="296"/>
      <c r="E29" s="394"/>
      <c r="F29" s="358"/>
    </row>
    <row r="30" spans="1:6" ht="44.25" customHeight="1">
      <c r="A30" s="588" t="s">
        <v>236</v>
      </c>
      <c r="B30" s="589" t="s">
        <v>442</v>
      </c>
      <c r="C30" s="337"/>
      <c r="D30" s="296"/>
      <c r="E30" s="394"/>
      <c r="F30" s="358"/>
    </row>
    <row r="31" spans="1:6" ht="18" customHeight="1">
      <c r="A31" s="588" t="s">
        <v>336</v>
      </c>
      <c r="B31" s="589" t="s">
        <v>443</v>
      </c>
      <c r="C31" s="337">
        <v>10</v>
      </c>
      <c r="D31" s="296" t="s">
        <v>2</v>
      </c>
      <c r="E31" s="394">
        <v>240.45000000000002</v>
      </c>
      <c r="F31" s="354">
        <f>E31*C31</f>
        <v>2404.5</v>
      </c>
    </row>
    <row r="32" spans="1:6">
      <c r="A32" s="351"/>
      <c r="B32" s="573"/>
      <c r="C32" s="356"/>
      <c r="D32" s="355"/>
      <c r="E32" s="354"/>
      <c r="F32" s="396"/>
    </row>
    <row r="33" spans="1:6" ht="18" customHeight="1" thickBot="1">
      <c r="A33" s="398"/>
      <c r="B33" s="575"/>
      <c r="C33" s="399"/>
      <c r="D33" s="400" t="s">
        <v>71</v>
      </c>
      <c r="E33" s="401"/>
      <c r="F33" s="402">
        <f>SUM(F8:F32)</f>
        <v>46340.700000000004</v>
      </c>
    </row>
    <row r="34" spans="1:6" ht="13.5" thickTop="1">
      <c r="A34" s="165"/>
      <c r="B34" s="576"/>
      <c r="C34" s="165"/>
    </row>
    <row r="35" spans="1:6">
      <c r="A35" s="165"/>
      <c r="B35" s="576"/>
      <c r="C35" s="165"/>
    </row>
  </sheetData>
  <sheetProtection selectLockedCells="1"/>
  <mergeCells count="7">
    <mergeCell ref="E3:F3"/>
    <mergeCell ref="A4:A5"/>
    <mergeCell ref="C4:C5"/>
    <mergeCell ref="D4:D5"/>
    <mergeCell ref="E4:E5"/>
    <mergeCell ref="F4:F5"/>
    <mergeCell ref="B4:B5"/>
  </mergeCells>
  <pageMargins left="0.59055118110236227" right="0.39370078740157483" top="0.39370078740157483" bottom="0.59055118110236227" header="0.31496062992125984" footer="0.31496062992125984"/>
  <pageSetup paperSize="9" scale="78" fitToHeight="0" orientation="landscape" r:id="rId1"/>
  <headerFooter scaleWithDoc="0">
    <oddFooter>&amp;C&amp;K03-013Page &amp;P of &amp;N</oddFooter>
  </headerFooter>
  <rowBreaks count="1" manualBreakCount="1">
    <brk id="22" max="5" man="1"/>
  </rowBreaks>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FF00"/>
    <pageSetUpPr fitToPage="1"/>
  </sheetPr>
  <dimension ref="A1:H74"/>
  <sheetViews>
    <sheetView windowProtection="1" view="pageBreakPreview" zoomScale="85" zoomScaleNormal="70" zoomScaleSheetLayoutView="85" zoomScalePageLayoutView="85" workbookViewId="0">
      <selection activeCell="F43" sqref="F43"/>
    </sheetView>
  </sheetViews>
  <sheetFormatPr defaultColWidth="8.75" defaultRowHeight="12.75"/>
  <cols>
    <col min="1" max="1" width="86" style="30" customWidth="1"/>
    <col min="2" max="2" width="14.5" style="30" customWidth="1"/>
    <col min="3" max="3" width="11.875" style="2" customWidth="1"/>
    <col min="4" max="4" width="10.25" style="30" customWidth="1"/>
    <col min="5" max="5" width="11.875" style="286" customWidth="1"/>
    <col min="6" max="6" width="11.875" style="287" customWidth="1"/>
    <col min="7" max="16384" width="8.75" style="30"/>
  </cols>
  <sheetData>
    <row r="1" spans="1:8" ht="15.75">
      <c r="A1" s="99" t="str">
        <f>SUMMARY!B42</f>
        <v>Nelson Squaren- 222 – 269 Helen Gladstone House</v>
      </c>
      <c r="B1" s="99"/>
      <c r="C1" s="127"/>
      <c r="D1" s="285"/>
    </row>
    <row r="2" spans="1:8" ht="15.75">
      <c r="A2" s="99" t="s">
        <v>251</v>
      </c>
      <c r="B2" s="99"/>
      <c r="C2" s="127"/>
      <c r="D2" s="285"/>
      <c r="E2" s="823"/>
      <c r="F2" s="824"/>
    </row>
    <row r="3" spans="1:8" ht="12.75" customHeight="1">
      <c r="A3" s="785" t="s">
        <v>22</v>
      </c>
      <c r="B3" s="785" t="s">
        <v>263</v>
      </c>
      <c r="C3" s="785" t="s">
        <v>68</v>
      </c>
      <c r="D3" s="797" t="s">
        <v>69</v>
      </c>
      <c r="E3" s="807" t="s">
        <v>70</v>
      </c>
      <c r="F3" s="807" t="s">
        <v>71</v>
      </c>
    </row>
    <row r="4" spans="1:8" ht="28.5" customHeight="1">
      <c r="A4" s="786"/>
      <c r="B4" s="786"/>
      <c r="C4" s="786"/>
      <c r="D4" s="797"/>
      <c r="E4" s="799"/>
      <c r="F4" s="799"/>
    </row>
    <row r="5" spans="1:8" ht="33" customHeight="1">
      <c r="A5" s="100" t="s">
        <v>241</v>
      </c>
      <c r="B5" s="100"/>
      <c r="C5" s="128"/>
      <c r="D5" s="122"/>
      <c r="E5" s="120"/>
      <c r="F5" s="121"/>
    </row>
    <row r="6" spans="1:8" ht="12.75" customHeight="1">
      <c r="A6" s="35" t="s">
        <v>5</v>
      </c>
      <c r="B6" s="35"/>
      <c r="C6" s="288"/>
      <c r="D6" s="289"/>
      <c r="E6" s="169"/>
      <c r="F6" s="170"/>
    </row>
    <row r="7" spans="1:8" ht="12.75" customHeight="1">
      <c r="A7" s="290"/>
      <c r="B7" s="290"/>
      <c r="C7" s="291"/>
      <c r="D7" s="292"/>
      <c r="E7" s="173"/>
      <c r="F7" s="174"/>
    </row>
    <row r="8" spans="1:8" ht="12.75" customHeight="1">
      <c r="A8" s="293" t="s">
        <v>250</v>
      </c>
      <c r="B8" s="293"/>
      <c r="C8" s="293"/>
      <c r="D8" s="291"/>
      <c r="E8" s="292"/>
      <c r="F8" s="173"/>
    </row>
    <row r="9" spans="1:8" ht="12.75" customHeight="1">
      <c r="A9" s="294"/>
      <c r="B9" s="294"/>
      <c r="C9" s="294"/>
      <c r="D9" s="291"/>
      <c r="E9" s="292"/>
      <c r="F9" s="173"/>
    </row>
    <row r="10" spans="1:8" s="508" customFormat="1" ht="12.75" customHeight="1">
      <c r="A10" s="471" t="s">
        <v>269</v>
      </c>
      <c r="B10" s="471"/>
      <c r="C10" s="507"/>
      <c r="D10" s="472"/>
      <c r="E10" s="473"/>
      <c r="F10" s="474"/>
    </row>
    <row r="11" spans="1:8" s="508" customFormat="1" ht="12.75" customHeight="1">
      <c r="A11" s="477" t="s">
        <v>270</v>
      </c>
      <c r="B11" s="477"/>
      <c r="C11" s="485"/>
      <c r="D11" s="478"/>
      <c r="E11" s="479"/>
      <c r="F11" s="480"/>
    </row>
    <row r="12" spans="1:8" s="508" customFormat="1" ht="12.75" customHeight="1">
      <c r="A12" s="509" t="s">
        <v>271</v>
      </c>
      <c r="B12" s="485" t="s">
        <v>272</v>
      </c>
      <c r="C12" s="481">
        <v>180</v>
      </c>
      <c r="D12" s="482" t="s">
        <v>1</v>
      </c>
      <c r="E12" s="718">
        <v>12.16</v>
      </c>
      <c r="F12" s="480">
        <f>E12*C12</f>
        <v>2188.8000000000002</v>
      </c>
      <c r="H12" s="510"/>
    </row>
    <row r="13" spans="1:8" s="508" customFormat="1" ht="12.75" customHeight="1">
      <c r="A13" s="509" t="s">
        <v>273</v>
      </c>
      <c r="B13" s="485" t="s">
        <v>274</v>
      </c>
      <c r="C13" s="478">
        <v>90</v>
      </c>
      <c r="D13" s="479" t="s">
        <v>3</v>
      </c>
      <c r="E13" s="718">
        <v>5.35</v>
      </c>
      <c r="F13" s="480">
        <f>E13*C13</f>
        <v>481.49999999999994</v>
      </c>
      <c r="H13" s="510"/>
    </row>
    <row r="14" spans="1:8" s="508" customFormat="1" ht="12.75" customHeight="1">
      <c r="A14" s="509"/>
      <c r="B14" s="485"/>
      <c r="C14" s="478"/>
      <c r="D14" s="479"/>
      <c r="E14" s="718"/>
      <c r="F14" s="480"/>
      <c r="H14" s="510"/>
    </row>
    <row r="15" spans="1:8" s="508" customFormat="1" ht="12.75" customHeight="1">
      <c r="A15" s="471" t="s">
        <v>275</v>
      </c>
      <c r="B15" s="485"/>
      <c r="C15" s="478"/>
      <c r="D15" s="479"/>
      <c r="E15" s="718"/>
      <c r="F15" s="480"/>
    </row>
    <row r="16" spans="1:8" s="508" customFormat="1" ht="12.75" customHeight="1">
      <c r="A16" s="509" t="s">
        <v>271</v>
      </c>
      <c r="B16" s="485" t="s">
        <v>276</v>
      </c>
      <c r="C16" s="478">
        <v>60</v>
      </c>
      <c r="D16" s="479" t="s">
        <v>1</v>
      </c>
      <c r="E16" s="718">
        <v>12.600000000000001</v>
      </c>
      <c r="F16" s="480">
        <f>E16*C16</f>
        <v>756.00000000000011</v>
      </c>
    </row>
    <row r="17" spans="1:6" s="508" customFormat="1" ht="12.75" customHeight="1">
      <c r="A17" s="509" t="s">
        <v>273</v>
      </c>
      <c r="B17" s="485" t="s">
        <v>277</v>
      </c>
      <c r="C17" s="478">
        <v>40</v>
      </c>
      <c r="D17" s="479" t="s">
        <v>3</v>
      </c>
      <c r="E17" s="718">
        <v>6.3000000000000007</v>
      </c>
      <c r="F17" s="480">
        <f>E17*C17</f>
        <v>252.00000000000003</v>
      </c>
    </row>
    <row r="18" spans="1:6" s="508" customFormat="1" ht="12.75" customHeight="1">
      <c r="A18" s="509"/>
      <c r="B18" s="485"/>
      <c r="C18" s="478"/>
      <c r="D18" s="479"/>
      <c r="E18" s="718"/>
      <c r="F18" s="480"/>
    </row>
    <row r="19" spans="1:6" s="508" customFormat="1" ht="12.75" customHeight="1">
      <c r="A19" s="471" t="s">
        <v>278</v>
      </c>
      <c r="B19" s="485"/>
      <c r="C19" s="478"/>
      <c r="D19" s="482"/>
      <c r="E19" s="718"/>
      <c r="F19" s="480"/>
    </row>
    <row r="20" spans="1:6" s="508" customFormat="1" ht="12.75" customHeight="1">
      <c r="A20" s="692" t="s">
        <v>279</v>
      </c>
      <c r="B20" s="485"/>
      <c r="C20" s="478"/>
      <c r="D20" s="479"/>
      <c r="E20" s="718"/>
      <c r="F20" s="480"/>
    </row>
    <row r="21" spans="1:6" s="508" customFormat="1" ht="12.75" customHeight="1">
      <c r="A21" s="483" t="s">
        <v>280</v>
      </c>
      <c r="B21" s="478" t="s">
        <v>281</v>
      </c>
      <c r="C21" s="478">
        <v>66</v>
      </c>
      <c r="D21" s="484" t="s">
        <v>1</v>
      </c>
      <c r="E21" s="718">
        <v>11.55</v>
      </c>
      <c r="F21" s="480">
        <f>E21*C21</f>
        <v>762.30000000000007</v>
      </c>
    </row>
    <row r="22" spans="1:6" s="508" customFormat="1" ht="12.75" customHeight="1">
      <c r="A22" s="483" t="s">
        <v>351</v>
      </c>
      <c r="B22" s="478" t="s">
        <v>281</v>
      </c>
      <c r="C22" s="478">
        <v>50</v>
      </c>
      <c r="D22" s="484" t="s">
        <v>1</v>
      </c>
      <c r="E22" s="718">
        <v>11.55</v>
      </c>
      <c r="F22" s="480">
        <f>E22*C22</f>
        <v>577.5</v>
      </c>
    </row>
    <row r="23" spans="1:6" s="508" customFormat="1" ht="12.75" customHeight="1">
      <c r="A23" s="483" t="s">
        <v>283</v>
      </c>
      <c r="B23" s="478" t="s">
        <v>281</v>
      </c>
      <c r="C23" s="478">
        <f>40*4</f>
        <v>160</v>
      </c>
      <c r="D23" s="484" t="s">
        <v>1</v>
      </c>
      <c r="E23" s="718">
        <v>11.55</v>
      </c>
      <c r="F23" s="480">
        <f>E23*C23</f>
        <v>1848</v>
      </c>
    </row>
    <row r="24" spans="1:6" s="508" customFormat="1" ht="12.75" customHeight="1">
      <c r="A24" s="713"/>
      <c r="B24" s="485"/>
      <c r="C24" s="485"/>
      <c r="D24" s="479"/>
      <c r="E24" s="718"/>
      <c r="F24" s="480"/>
    </row>
    <row r="25" spans="1:6" s="508" customFormat="1" ht="12.75" customHeight="1">
      <c r="A25" s="693" t="s">
        <v>285</v>
      </c>
      <c r="B25" s="694"/>
      <c r="C25" s="694"/>
      <c r="D25" s="695"/>
      <c r="E25" s="718"/>
      <c r="F25" s="696"/>
    </row>
    <row r="26" spans="1:6" s="508" customFormat="1" ht="12.75" customHeight="1">
      <c r="A26" s="697" t="s">
        <v>273</v>
      </c>
      <c r="B26" s="694" t="s">
        <v>286</v>
      </c>
      <c r="C26" s="694">
        <v>50</v>
      </c>
      <c r="D26" s="695" t="s">
        <v>3</v>
      </c>
      <c r="E26" s="718">
        <v>6.3000000000000007</v>
      </c>
      <c r="F26" s="480">
        <f>E26*C26</f>
        <v>315.00000000000006</v>
      </c>
    </row>
    <row r="27" spans="1:6" s="508" customFormat="1" ht="12.75" customHeight="1">
      <c r="A27" s="713"/>
      <c r="B27" s="485"/>
      <c r="C27" s="485"/>
      <c r="D27" s="479"/>
      <c r="E27" s="718"/>
      <c r="F27" s="480"/>
    </row>
    <row r="28" spans="1:6" s="508" customFormat="1" ht="12.75" customHeight="1">
      <c r="A28" s="713"/>
      <c r="B28" s="485"/>
      <c r="C28" s="485"/>
      <c r="D28" s="479"/>
      <c r="E28" s="718"/>
      <c r="F28" s="480"/>
    </row>
    <row r="29" spans="1:6" s="508" customFormat="1" ht="25.5" customHeight="1">
      <c r="A29" s="511" t="s">
        <v>295</v>
      </c>
      <c r="B29" s="485"/>
      <c r="C29" s="485"/>
      <c r="D29" s="482"/>
      <c r="E29" s="718"/>
      <c r="F29" s="512"/>
    </row>
    <row r="30" spans="1:6" s="508" customFormat="1" ht="12.75" customHeight="1">
      <c r="A30" s="509" t="s">
        <v>293</v>
      </c>
      <c r="B30" s="485" t="s">
        <v>287</v>
      </c>
      <c r="C30" s="478">
        <v>925</v>
      </c>
      <c r="D30" s="482" t="s">
        <v>1</v>
      </c>
      <c r="E30" s="718">
        <v>18.900000000000002</v>
      </c>
      <c r="F30" s="480">
        <f>E30*C30</f>
        <v>17482.500000000004</v>
      </c>
    </row>
    <row r="31" spans="1:6" s="508" customFormat="1" ht="12.75" customHeight="1">
      <c r="A31" s="509" t="s">
        <v>294</v>
      </c>
      <c r="B31" s="485" t="s">
        <v>287</v>
      </c>
      <c r="C31" s="478">
        <v>520</v>
      </c>
      <c r="D31" s="482" t="s">
        <v>1</v>
      </c>
      <c r="E31" s="718">
        <v>18.900000000000002</v>
      </c>
      <c r="F31" s="480">
        <f>E31*C31</f>
        <v>9828.0000000000018</v>
      </c>
    </row>
    <row r="32" spans="1:6" s="508" customFormat="1" ht="12.75" customHeight="1">
      <c r="A32" s="483" t="s">
        <v>273</v>
      </c>
      <c r="B32" s="513" t="s">
        <v>288</v>
      </c>
      <c r="C32" s="513">
        <v>400</v>
      </c>
      <c r="D32" s="514" t="s">
        <v>3</v>
      </c>
      <c r="E32" s="718">
        <v>9.18</v>
      </c>
      <c r="F32" s="480">
        <f>E32*C32</f>
        <v>3672</v>
      </c>
    </row>
    <row r="33" spans="1:7" s="508" customFormat="1" ht="12.75" customHeight="1">
      <c r="A33" s="483"/>
      <c r="B33" s="513"/>
      <c r="C33" s="513"/>
      <c r="D33" s="514"/>
      <c r="E33" s="718"/>
      <c r="F33" s="515"/>
    </row>
    <row r="34" spans="1:7" s="508" customFormat="1" ht="12.75" customHeight="1">
      <c r="A34" s="692" t="s">
        <v>289</v>
      </c>
      <c r="B34" s="478"/>
      <c r="C34" s="478"/>
      <c r="D34" s="484"/>
      <c r="E34" s="718"/>
      <c r="F34" s="698"/>
    </row>
    <row r="35" spans="1:7" s="508" customFormat="1" ht="12.75" customHeight="1">
      <c r="A35" s="483" t="s">
        <v>284</v>
      </c>
      <c r="B35" s="478" t="s">
        <v>290</v>
      </c>
      <c r="C35" s="478">
        <f>C30+C31</f>
        <v>1445</v>
      </c>
      <c r="D35" s="484" t="s">
        <v>1</v>
      </c>
      <c r="E35" s="718">
        <v>15.75</v>
      </c>
      <c r="F35" s="480">
        <f>E35*C35</f>
        <v>22758.75</v>
      </c>
    </row>
    <row r="36" spans="1:7" s="508" customFormat="1" ht="12.75" customHeight="1">
      <c r="A36" s="483" t="s">
        <v>273</v>
      </c>
      <c r="B36" s="478" t="s">
        <v>291</v>
      </c>
      <c r="C36" s="513">
        <f>C32</f>
        <v>400</v>
      </c>
      <c r="D36" s="514" t="s">
        <v>3</v>
      </c>
      <c r="E36" s="718">
        <v>8.4</v>
      </c>
      <c r="F36" s="480">
        <f>E36*C36</f>
        <v>3360</v>
      </c>
    </row>
    <row r="37" spans="1:7" s="508" customFormat="1" ht="12.75" customHeight="1">
      <c r="A37" s="699"/>
      <c r="B37" s="478"/>
      <c r="C37" s="478"/>
      <c r="D37" s="484"/>
      <c r="E37" s="718"/>
      <c r="F37" s="700"/>
    </row>
    <row r="38" spans="1:7" s="508" customFormat="1" ht="12.75" customHeight="1">
      <c r="A38" s="701" t="s">
        <v>426</v>
      </c>
      <c r="B38" s="694" t="s">
        <v>292</v>
      </c>
      <c r="C38" s="694">
        <v>300</v>
      </c>
      <c r="D38" s="514" t="s">
        <v>1</v>
      </c>
      <c r="E38" s="718">
        <v>9.85</v>
      </c>
      <c r="F38" s="480">
        <f>E38*C38</f>
        <v>2955</v>
      </c>
    </row>
    <row r="39" spans="1:7" ht="12.75" customHeight="1">
      <c r="A39" s="290"/>
      <c r="B39" s="291"/>
      <c r="C39" s="292"/>
      <c r="D39" s="173"/>
      <c r="E39" s="718"/>
      <c r="F39" s="174"/>
    </row>
    <row r="40" spans="1:7">
      <c r="A40" s="420" t="s">
        <v>356</v>
      </c>
      <c r="B40" s="719" t="s">
        <v>444</v>
      </c>
      <c r="C40" s="607">
        <v>122</v>
      </c>
      <c r="D40" s="715" t="s">
        <v>1</v>
      </c>
      <c r="E40" s="718">
        <v>3.3</v>
      </c>
      <c r="F40" s="480">
        <f>E40*C40</f>
        <v>402.59999999999997</v>
      </c>
      <c r="G40" s="508"/>
    </row>
    <row r="41" spans="1:7" ht="12.75" customHeight="1">
      <c r="A41" s="604"/>
      <c r="B41" s="714"/>
      <c r="C41" s="605"/>
      <c r="D41" s="606"/>
      <c r="E41" s="197"/>
      <c r="F41" s="174"/>
    </row>
    <row r="42" spans="1:7" ht="12.75" customHeight="1" thickBot="1">
      <c r="A42" s="297"/>
      <c r="B42" s="470"/>
      <c r="C42" s="414"/>
      <c r="D42" s="783" t="s">
        <v>131</v>
      </c>
      <c r="E42" s="784"/>
      <c r="F42" s="298">
        <f>SUM(F7:F41)</f>
        <v>67639.950000000012</v>
      </c>
    </row>
    <row r="43" spans="1:7" ht="12.75" customHeight="1" thickTop="1"/>
    <row r="48" spans="1:7">
      <c r="E48" s="299"/>
    </row>
    <row r="50" spans="1:5">
      <c r="E50" s="299"/>
    </row>
    <row r="54" spans="1:5">
      <c r="E54" s="299"/>
    </row>
    <row r="56" spans="1:5" s="287" customFormat="1">
      <c r="A56" s="30"/>
      <c r="B56" s="30"/>
      <c r="C56" s="2"/>
      <c r="D56" s="30"/>
      <c r="E56" s="299"/>
    </row>
    <row r="58" spans="1:5" s="287" customFormat="1">
      <c r="A58" s="30"/>
      <c r="B58" s="30"/>
      <c r="C58" s="2"/>
      <c r="D58" s="30"/>
      <c r="E58" s="299"/>
    </row>
    <row r="64" spans="1:5" s="287" customFormat="1">
      <c r="A64" s="30"/>
      <c r="B64" s="30"/>
      <c r="C64" s="2"/>
      <c r="D64" s="30"/>
      <c r="E64" s="299"/>
    </row>
    <row r="66" spans="1:5" s="287" customFormat="1">
      <c r="A66" s="30"/>
      <c r="B66" s="30"/>
      <c r="C66" s="2"/>
      <c r="D66" s="30"/>
      <c r="E66" s="299"/>
    </row>
    <row r="70" spans="1:5" s="287" customFormat="1">
      <c r="A70" s="30"/>
      <c r="B70" s="30"/>
      <c r="C70" s="2"/>
      <c r="D70" s="30"/>
      <c r="E70" s="299"/>
    </row>
    <row r="74" spans="1:5" s="287" customFormat="1">
      <c r="A74" s="30"/>
      <c r="B74" s="30"/>
      <c r="C74" s="2"/>
      <c r="D74" s="30"/>
      <c r="E74" s="299"/>
    </row>
  </sheetData>
  <sheetProtection selectLockedCells="1"/>
  <mergeCells count="8">
    <mergeCell ref="D42:E42"/>
    <mergeCell ref="E2:F2"/>
    <mergeCell ref="A3:A4"/>
    <mergeCell ref="C3:C4"/>
    <mergeCell ref="D3:D4"/>
    <mergeCell ref="E3:E4"/>
    <mergeCell ref="F3:F4"/>
    <mergeCell ref="B3:B4"/>
  </mergeCells>
  <pageMargins left="0.59055118110236227" right="0.39370078740157483" top="0.39370078740157483" bottom="0.59055118110236227" header="0.31496062992125984" footer="0.31496062992125984"/>
  <pageSetup paperSize="9" scale="82" fitToHeight="0" orientation="landscape" r:id="rId1"/>
  <headerFooter scaleWithDoc="0">
    <oddFooter>&amp;C&amp;K03-013Page &amp;P of &amp;N</oddFooter>
  </headerFooter>
  <rowBreaks count="1" manualBreakCount="1">
    <brk id="27" max="4" man="1"/>
  </rowBreak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FF00"/>
    <pageSetUpPr fitToPage="1"/>
  </sheetPr>
  <dimension ref="A1:E42"/>
  <sheetViews>
    <sheetView windowProtection="1" view="pageBreakPreview" topLeftCell="A19" zoomScale="90" zoomScaleNormal="85" zoomScaleSheetLayoutView="90" zoomScalePageLayoutView="85" workbookViewId="0">
      <selection activeCell="D12" sqref="D12"/>
    </sheetView>
  </sheetViews>
  <sheetFormatPr defaultColWidth="9" defaultRowHeight="12.75"/>
  <cols>
    <col min="1" max="1" width="70.5" style="425" customWidth="1"/>
    <col min="2" max="2" width="13" style="425" customWidth="1"/>
    <col min="3" max="3" width="10.75" style="425" customWidth="1"/>
    <col min="4" max="4" width="12.75" style="425" customWidth="1"/>
    <col min="5" max="5" width="14.75" style="425" customWidth="1"/>
    <col min="6" max="16384" width="9" style="425"/>
  </cols>
  <sheetData>
    <row r="1" spans="1:5" ht="15.75">
      <c r="A1" s="152" t="str">
        <f>SUMMARY!B42</f>
        <v>Nelson Squaren- 222 – 269 Helen Gladstone House</v>
      </c>
      <c r="B1" s="427"/>
      <c r="C1" s="427"/>
    </row>
    <row r="2" spans="1:5" ht="15.75">
      <c r="A2" s="152" t="s">
        <v>189</v>
      </c>
      <c r="B2" s="427"/>
      <c r="C2" s="427"/>
    </row>
    <row r="3" spans="1:5">
      <c r="A3" s="839" t="s">
        <v>6</v>
      </c>
      <c r="B3" s="841" t="s">
        <v>68</v>
      </c>
      <c r="C3" s="841" t="s">
        <v>7</v>
      </c>
      <c r="D3" s="772" t="s">
        <v>70</v>
      </c>
      <c r="E3" s="772" t="s">
        <v>71</v>
      </c>
    </row>
    <row r="4" spans="1:5" ht="28.5" customHeight="1">
      <c r="A4" s="840"/>
      <c r="B4" s="841"/>
      <c r="C4" s="841"/>
      <c r="D4" s="772"/>
      <c r="E4" s="772"/>
    </row>
    <row r="5" spans="1:5" ht="12.75" customHeight="1">
      <c r="A5" s="433" t="s">
        <v>109</v>
      </c>
      <c r="B5" s="434"/>
      <c r="C5" s="434"/>
      <c r="D5" s="435"/>
      <c r="E5" s="121"/>
    </row>
    <row r="6" spans="1:5" ht="12.75" customHeight="1">
      <c r="A6" s="436" t="s">
        <v>174</v>
      </c>
      <c r="B6" s="436"/>
      <c r="C6" s="436"/>
      <c r="D6" s="437"/>
      <c r="E6" s="437"/>
    </row>
    <row r="7" spans="1:5" ht="12.75" customHeight="1">
      <c r="A7" s="438"/>
      <c r="B7" s="438"/>
      <c r="C7" s="438"/>
      <c r="D7" s="439"/>
      <c r="E7" s="439"/>
    </row>
    <row r="8" spans="1:5" ht="15.75" customHeight="1">
      <c r="A8" s="440" t="s">
        <v>260</v>
      </c>
      <c r="B8" s="441"/>
      <c r="C8" s="441"/>
      <c r="D8" s="442"/>
      <c r="E8" s="210"/>
    </row>
    <row r="9" spans="1:5" ht="15.75" customHeight="1">
      <c r="A9" s="440"/>
      <c r="B9" s="441"/>
      <c r="C9" s="458"/>
      <c r="D9" s="442"/>
      <c r="E9" s="210"/>
    </row>
    <row r="10" spans="1:5" s="709" customFormat="1">
      <c r="A10" s="707" t="s">
        <v>261</v>
      </c>
      <c r="B10" s="441">
        <v>50</v>
      </c>
      <c r="C10" s="458" t="s">
        <v>1</v>
      </c>
      <c r="D10" s="247">
        <v>5</v>
      </c>
      <c r="E10" s="247">
        <f t="shared" ref="E10" si="0">B10*D10</f>
        <v>250</v>
      </c>
    </row>
    <row r="11" spans="1:5" s="709" customFormat="1" ht="25.5">
      <c r="A11" s="712" t="s">
        <v>453</v>
      </c>
      <c r="B11" s="441">
        <v>1</v>
      </c>
      <c r="C11" s="458" t="s">
        <v>0</v>
      </c>
      <c r="D11" s="247">
        <v>5000</v>
      </c>
      <c r="E11" s="247">
        <f>B11*D11</f>
        <v>5000</v>
      </c>
    </row>
    <row r="12" spans="1:5" s="709" customFormat="1">
      <c r="A12" s="712" t="s">
        <v>436</v>
      </c>
      <c r="B12" s="710">
        <v>1</v>
      </c>
      <c r="C12" s="711" t="s">
        <v>0</v>
      </c>
      <c r="D12" s="247">
        <v>1000</v>
      </c>
      <c r="E12" s="247">
        <f t="shared" ref="E12:E18" si="1">B12*D12</f>
        <v>1000</v>
      </c>
    </row>
    <row r="13" spans="1:5" s="709" customFormat="1">
      <c r="A13" s="712" t="s">
        <v>435</v>
      </c>
      <c r="B13" s="441">
        <v>73</v>
      </c>
      <c r="C13" s="458" t="s">
        <v>161</v>
      </c>
      <c r="D13" s="247">
        <v>10</v>
      </c>
      <c r="E13" s="247">
        <f t="shared" si="1"/>
        <v>730</v>
      </c>
    </row>
    <row r="14" spans="1:5" s="709" customFormat="1">
      <c r="A14" s="712" t="s">
        <v>437</v>
      </c>
      <c r="B14" s="441">
        <v>1</v>
      </c>
      <c r="C14" s="458" t="s">
        <v>0</v>
      </c>
      <c r="D14" s="247" t="s">
        <v>452</v>
      </c>
      <c r="E14" s="762" t="s">
        <v>452</v>
      </c>
    </row>
    <row r="15" spans="1:5" s="709" customFormat="1" ht="25.5">
      <c r="A15" s="712" t="s">
        <v>438</v>
      </c>
      <c r="B15" s="441">
        <v>1</v>
      </c>
      <c r="C15" s="458" t="s">
        <v>0</v>
      </c>
      <c r="D15" s="247">
        <v>350</v>
      </c>
      <c r="E15" s="247">
        <f t="shared" si="1"/>
        <v>350</v>
      </c>
    </row>
    <row r="16" spans="1:5" s="709" customFormat="1" ht="25.5">
      <c r="A16" s="712" t="s">
        <v>439</v>
      </c>
      <c r="B16" s="441">
        <v>11</v>
      </c>
      <c r="C16" s="458" t="s">
        <v>2</v>
      </c>
      <c r="D16" s="247">
        <v>750</v>
      </c>
      <c r="E16" s="247">
        <f t="shared" si="1"/>
        <v>8250</v>
      </c>
    </row>
    <row r="17" spans="1:5" s="709" customFormat="1">
      <c r="A17" s="712" t="s">
        <v>440</v>
      </c>
      <c r="B17" s="441">
        <v>1</v>
      </c>
      <c r="C17" s="458" t="s">
        <v>2</v>
      </c>
      <c r="D17" s="247">
        <v>125</v>
      </c>
      <c r="E17" s="247">
        <f t="shared" si="1"/>
        <v>125</v>
      </c>
    </row>
    <row r="18" spans="1:5" s="709" customFormat="1" ht="25.5">
      <c r="A18" s="712" t="s">
        <v>441</v>
      </c>
      <c r="B18" s="441">
        <v>2</v>
      </c>
      <c r="C18" s="458" t="s">
        <v>2</v>
      </c>
      <c r="D18" s="247">
        <v>36.75</v>
      </c>
      <c r="E18" s="247">
        <f t="shared" si="1"/>
        <v>73.5</v>
      </c>
    </row>
    <row r="19" spans="1:5" s="709" customFormat="1">
      <c r="A19" s="642"/>
      <c r="B19" s="441"/>
      <c r="C19" s="458"/>
      <c r="D19" s="708"/>
      <c r="E19" s="113"/>
    </row>
    <row r="20" spans="1:5" s="709" customFormat="1">
      <c r="A20" s="642"/>
      <c r="B20" s="441"/>
      <c r="C20" s="458"/>
      <c r="D20" s="708"/>
      <c r="E20" s="113"/>
    </row>
    <row r="21" spans="1:5" s="709" customFormat="1">
      <c r="A21" s="642"/>
      <c r="B21" s="441"/>
      <c r="C21" s="458"/>
      <c r="D21" s="708"/>
      <c r="E21" s="113"/>
    </row>
    <row r="22" spans="1:5" s="709" customFormat="1">
      <c r="A22" s="642"/>
      <c r="B22" s="441"/>
      <c r="C22" s="458"/>
      <c r="D22" s="708"/>
      <c r="E22" s="113"/>
    </row>
    <row r="23" spans="1:5" s="709" customFormat="1">
      <c r="A23" s="642"/>
      <c r="B23" s="441"/>
      <c r="C23" s="458"/>
      <c r="D23" s="708"/>
      <c r="E23" s="113"/>
    </row>
    <row r="24" spans="1:5" s="709" customFormat="1">
      <c r="A24" s="642"/>
      <c r="B24" s="441"/>
      <c r="C24" s="458"/>
      <c r="D24" s="708"/>
      <c r="E24" s="113"/>
    </row>
    <row r="25" spans="1:5" s="709" customFormat="1">
      <c r="A25" s="642"/>
      <c r="B25" s="441"/>
      <c r="C25" s="458"/>
      <c r="D25" s="708"/>
      <c r="E25" s="113"/>
    </row>
    <row r="26" spans="1:5" s="709" customFormat="1">
      <c r="A26" s="642"/>
      <c r="B26" s="441"/>
      <c r="C26" s="458"/>
      <c r="D26" s="708"/>
      <c r="E26" s="113"/>
    </row>
    <row r="27" spans="1:5" s="709" customFormat="1">
      <c r="A27" s="642"/>
      <c r="B27" s="441"/>
      <c r="C27" s="458"/>
      <c r="D27" s="708"/>
      <c r="E27" s="113"/>
    </row>
    <row r="28" spans="1:5" s="709" customFormat="1">
      <c r="A28" s="642"/>
      <c r="B28" s="441"/>
      <c r="C28" s="458"/>
      <c r="D28" s="708"/>
      <c r="E28" s="113"/>
    </row>
    <row r="29" spans="1:5" s="709" customFormat="1">
      <c r="A29" s="642"/>
      <c r="B29" s="441"/>
      <c r="C29" s="458"/>
      <c r="D29" s="708"/>
      <c r="E29" s="113"/>
    </row>
    <row r="30" spans="1:5" s="709" customFormat="1">
      <c r="A30" s="642"/>
      <c r="B30" s="441"/>
      <c r="C30" s="458"/>
      <c r="D30" s="708"/>
      <c r="E30" s="113"/>
    </row>
    <row r="31" spans="1:5" s="709" customFormat="1">
      <c r="A31" s="642"/>
      <c r="B31" s="441"/>
      <c r="C31" s="458"/>
      <c r="D31" s="708"/>
      <c r="E31" s="113"/>
    </row>
    <row r="32" spans="1:5" s="709" customFormat="1">
      <c r="A32" s="642"/>
      <c r="B32" s="441"/>
      <c r="C32" s="458"/>
      <c r="D32" s="708"/>
      <c r="E32" s="113"/>
    </row>
    <row r="33" spans="1:5" s="709" customFormat="1">
      <c r="A33" s="642"/>
      <c r="B33" s="441"/>
      <c r="C33" s="458"/>
      <c r="D33" s="708"/>
      <c r="E33" s="113"/>
    </row>
    <row r="34" spans="1:5" s="709" customFormat="1">
      <c r="A34" s="642"/>
      <c r="B34" s="441"/>
      <c r="C34" s="458"/>
      <c r="D34" s="708"/>
      <c r="E34" s="113"/>
    </row>
    <row r="35" spans="1:5" s="709" customFormat="1">
      <c r="A35" s="642"/>
      <c r="B35" s="441"/>
      <c r="C35" s="458"/>
      <c r="D35" s="708"/>
      <c r="E35" s="113"/>
    </row>
    <row r="36" spans="1:5" s="709" customFormat="1">
      <c r="A36" s="642"/>
      <c r="B36" s="441"/>
      <c r="C36" s="458"/>
      <c r="D36" s="708"/>
      <c r="E36" s="113"/>
    </row>
    <row r="37" spans="1:5" s="709" customFormat="1">
      <c r="A37" s="642"/>
      <c r="B37" s="441"/>
      <c r="C37" s="458"/>
      <c r="D37" s="708"/>
      <c r="E37" s="113"/>
    </row>
    <row r="38" spans="1:5">
      <c r="A38" s="443"/>
      <c r="B38" s="445"/>
      <c r="C38" s="444"/>
      <c r="D38" s="446"/>
      <c r="E38" s="247"/>
    </row>
    <row r="39" spans="1:5" ht="12.75" customHeight="1">
      <c r="A39" s="447"/>
      <c r="B39" s="448"/>
      <c r="C39" s="441"/>
      <c r="D39" s="449"/>
      <c r="E39" s="450"/>
    </row>
    <row r="40" spans="1:5" ht="12.75" customHeight="1" thickBot="1">
      <c r="A40" s="451"/>
      <c r="B40" s="452"/>
      <c r="C40" s="453" t="s">
        <v>71</v>
      </c>
      <c r="D40" s="454"/>
      <c r="E40" s="455">
        <f>SUM(E8:E39)</f>
        <v>15778.5</v>
      </c>
    </row>
    <row r="41" spans="1:5" ht="12.75" customHeight="1" thickTop="1">
      <c r="B41" s="456"/>
      <c r="D41" s="457"/>
      <c r="E41" s="457"/>
    </row>
    <row r="42" spans="1:5" ht="12.75" customHeight="1"/>
  </sheetData>
  <sheetProtection selectLockedCells="1"/>
  <protectedRanges>
    <protectedRange sqref="D38:D39" name="Range1_18_3_1"/>
  </protectedRanges>
  <mergeCells count="5">
    <mergeCell ref="A3:A4"/>
    <mergeCell ref="B3:B4"/>
    <mergeCell ref="C3:C4"/>
    <mergeCell ref="D3:D4"/>
    <mergeCell ref="E3:E4"/>
  </mergeCells>
  <pageMargins left="0.70866141732283472" right="0.70866141732283472" top="0.74803149606299213" bottom="0.74803149606299213" header="0.31496062992125984" footer="0.31496062992125984"/>
  <pageSetup paperSize="9" scale="78"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FF00"/>
    <pageSetUpPr fitToPage="1"/>
  </sheetPr>
  <dimension ref="A1:E20"/>
  <sheetViews>
    <sheetView windowProtection="1" view="pageBreakPreview" zoomScaleNormal="100" zoomScaleSheetLayoutView="100" zoomScalePageLayoutView="85" workbookViewId="0">
      <selection activeCell="E19" sqref="E19"/>
    </sheetView>
  </sheetViews>
  <sheetFormatPr defaultColWidth="9" defaultRowHeight="12.75"/>
  <cols>
    <col min="1" max="1" width="49.625" style="4" customWidth="1"/>
    <col min="2" max="2" width="15" style="4" customWidth="1"/>
    <col min="3" max="3" width="12.75" style="4" customWidth="1"/>
    <col min="4" max="4" width="11" style="98" customWidth="1"/>
    <col min="5" max="5" width="13.875" style="98" customWidth="1"/>
    <col min="6" max="16384" width="9" style="4"/>
  </cols>
  <sheetData>
    <row r="1" spans="1:5" ht="15.75">
      <c r="A1" s="50" t="str">
        <f>SUMMARY!B42</f>
        <v>Nelson Squaren- 222 – 269 Helen Gladstone House</v>
      </c>
      <c r="B1" s="63"/>
      <c r="C1" s="63"/>
      <c r="D1" s="64"/>
      <c r="E1" s="64"/>
    </row>
    <row r="2" spans="1:5" ht="15.75">
      <c r="A2" s="50" t="s">
        <v>138</v>
      </c>
      <c r="B2" s="63"/>
      <c r="C2" s="63"/>
      <c r="D2" s="64"/>
      <c r="E2" s="64"/>
    </row>
    <row r="3" spans="1:5">
      <c r="A3" s="785" t="s">
        <v>6</v>
      </c>
      <c r="B3" s="797" t="s">
        <v>68</v>
      </c>
      <c r="C3" s="797" t="s">
        <v>7</v>
      </c>
      <c r="D3" s="826" t="s">
        <v>119</v>
      </c>
      <c r="E3" s="825" t="s">
        <v>71</v>
      </c>
    </row>
    <row r="4" spans="1:5" ht="28.5" customHeight="1">
      <c r="A4" s="786"/>
      <c r="B4" s="797"/>
      <c r="C4" s="797"/>
      <c r="D4" s="827"/>
      <c r="E4" s="825"/>
    </row>
    <row r="5" spans="1:5" ht="42" customHeight="1">
      <c r="A5" s="100" t="s">
        <v>109</v>
      </c>
      <c r="B5" s="122"/>
      <c r="C5" s="122"/>
      <c r="D5" s="257"/>
      <c r="E5" s="258"/>
    </row>
    <row r="6" spans="1:5" ht="12.75" customHeight="1">
      <c r="A6" s="142"/>
      <c r="B6" s="153"/>
      <c r="C6" s="153"/>
      <c r="D6" s="259"/>
      <c r="E6" s="260"/>
    </row>
    <row r="7" spans="1:5" ht="16.5" customHeight="1">
      <c r="A7" s="142" t="s">
        <v>110</v>
      </c>
      <c r="B7" s="153"/>
      <c r="C7" s="153"/>
      <c r="D7" s="259"/>
      <c r="E7" s="260"/>
    </row>
    <row r="8" spans="1:5" ht="12.75" customHeight="1">
      <c r="A8" s="360"/>
      <c r="B8" s="153"/>
      <c r="C8" s="222"/>
      <c r="D8" s="361"/>
      <c r="E8" s="260"/>
    </row>
    <row r="9" spans="1:5" ht="46.5" hidden="1" customHeight="1">
      <c r="A9" s="359" t="s">
        <v>229</v>
      </c>
      <c r="B9" s="125"/>
      <c r="C9" s="261" t="s">
        <v>230</v>
      </c>
      <c r="D9" s="262">
        <v>3500</v>
      </c>
      <c r="E9" s="263">
        <f t="shared" ref="E9:E17" si="0">B9*D9</f>
        <v>0</v>
      </c>
    </row>
    <row r="10" spans="1:5">
      <c r="A10" s="359" t="s">
        <v>359</v>
      </c>
      <c r="B10" s="265">
        <v>1</v>
      </c>
      <c r="C10" s="266" t="s">
        <v>243</v>
      </c>
      <c r="D10" s="262">
        <v>5000</v>
      </c>
      <c r="E10" s="263">
        <f t="shared" si="0"/>
        <v>5000</v>
      </c>
    </row>
    <row r="11" spans="1:5">
      <c r="A11" s="359" t="s">
        <v>362</v>
      </c>
      <c r="B11" s="265">
        <v>1</v>
      </c>
      <c r="C11" s="266" t="s">
        <v>243</v>
      </c>
      <c r="D11" s="262">
        <v>10000</v>
      </c>
      <c r="E11" s="263">
        <f t="shared" si="0"/>
        <v>10000</v>
      </c>
    </row>
    <row r="12" spans="1:5">
      <c r="A12" s="359" t="s">
        <v>346</v>
      </c>
      <c r="B12" s="265">
        <v>1</v>
      </c>
      <c r="C12" s="266" t="s">
        <v>243</v>
      </c>
      <c r="D12" s="262">
        <v>5000</v>
      </c>
      <c r="E12" s="263">
        <f t="shared" si="0"/>
        <v>5000</v>
      </c>
    </row>
    <row r="13" spans="1:5" s="115" customFormat="1">
      <c r="A13" s="705" t="s">
        <v>259</v>
      </c>
      <c r="B13" s="125">
        <v>1</v>
      </c>
      <c r="C13" s="261" t="s">
        <v>243</v>
      </c>
      <c r="D13" s="262">
        <v>10000</v>
      </c>
      <c r="E13" s="263">
        <f t="shared" si="0"/>
        <v>10000</v>
      </c>
    </row>
    <row r="14" spans="1:5">
      <c r="A14" s="592" t="s">
        <v>347</v>
      </c>
      <c r="B14" s="429">
        <v>1</v>
      </c>
      <c r="C14" s="430" t="s">
        <v>243</v>
      </c>
      <c r="D14" s="267">
        <v>2500</v>
      </c>
      <c r="E14" s="591">
        <f t="shared" si="0"/>
        <v>2500</v>
      </c>
    </row>
    <row r="15" spans="1:5">
      <c r="A15" s="596" t="s">
        <v>352</v>
      </c>
      <c r="B15" s="429">
        <v>1</v>
      </c>
      <c r="C15" s="430" t="s">
        <v>243</v>
      </c>
      <c r="D15" s="267">
        <v>5000</v>
      </c>
      <c r="E15" s="591">
        <f t="shared" si="0"/>
        <v>5000</v>
      </c>
    </row>
    <row r="16" spans="1:5">
      <c r="A16" s="596" t="s">
        <v>357</v>
      </c>
      <c r="B16" s="429">
        <v>1</v>
      </c>
      <c r="C16" s="430" t="s">
        <v>243</v>
      </c>
      <c r="D16" s="267">
        <v>2000</v>
      </c>
      <c r="E16" s="591">
        <f t="shared" si="0"/>
        <v>2000</v>
      </c>
    </row>
    <row r="17" spans="1:5">
      <c r="A17" s="596" t="s">
        <v>358</v>
      </c>
      <c r="B17" s="429">
        <v>1</v>
      </c>
      <c r="C17" s="430" t="s">
        <v>243</v>
      </c>
      <c r="D17" s="267">
        <v>2000</v>
      </c>
      <c r="E17" s="591">
        <f t="shared" si="0"/>
        <v>2000</v>
      </c>
    </row>
    <row r="18" spans="1:5" ht="14.1" customHeight="1">
      <c r="A18" s="432"/>
      <c r="B18" s="429"/>
      <c r="C18" s="430"/>
      <c r="D18" s="267"/>
      <c r="E18" s="431"/>
    </row>
    <row r="19" spans="1:5" ht="19.5" customHeight="1" thickBot="1">
      <c r="A19" s="269"/>
      <c r="B19" s="254"/>
      <c r="C19" s="363" t="s">
        <v>71</v>
      </c>
      <c r="D19" s="362"/>
      <c r="E19" s="270">
        <f>SUM(E9:E17)</f>
        <v>41500</v>
      </c>
    </row>
    <row r="20" spans="1:5" ht="13.5" thickTop="1"/>
  </sheetData>
  <sheetProtection selectLockedCells="1"/>
  <mergeCells count="5">
    <mergeCell ref="A3:A4"/>
    <mergeCell ref="B3:B4"/>
    <mergeCell ref="C3:C4"/>
    <mergeCell ref="D3:D4"/>
    <mergeCell ref="E3:E4"/>
  </mergeCells>
  <pageMargins left="0.59055118110236227" right="0.39370078740157483" top="0.39370078740157483" bottom="0.59055118110236227" header="0.31496062992125984" footer="0.31496062992125984"/>
  <pageSetup paperSize="9" fitToHeight="0" orientation="landscape" r:id="rId1"/>
  <headerFooter scaleWithDoc="0">
    <oddFooter>&amp;C&amp;K03-013Page &amp;P of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00B050"/>
    <pageSetUpPr fitToPage="1"/>
  </sheetPr>
  <dimension ref="A1:F17"/>
  <sheetViews>
    <sheetView windowProtection="1" view="pageBreakPreview" zoomScale="70" zoomScaleNormal="70" zoomScaleSheetLayoutView="70" zoomScalePageLayoutView="85" workbookViewId="0">
      <selection activeCell="F11" sqref="F11"/>
    </sheetView>
  </sheetViews>
  <sheetFormatPr defaultColWidth="8.75" defaultRowHeight="12.75"/>
  <cols>
    <col min="1" max="1" width="86" style="722" customWidth="1"/>
    <col min="2" max="2" width="13" style="755" customWidth="1"/>
    <col min="3" max="3" width="11.875" style="755" customWidth="1"/>
    <col min="4" max="4" width="10.25" style="722" customWidth="1"/>
    <col min="5" max="5" width="11.875" style="727" customWidth="1"/>
    <col min="6" max="6" width="11.875" style="728" customWidth="1"/>
    <col min="7" max="16384" width="8.75" style="722"/>
  </cols>
  <sheetData>
    <row r="1" spans="1:6" ht="15.75">
      <c r="A1" s="723" t="s">
        <v>445</v>
      </c>
      <c r="B1" s="724"/>
      <c r="C1" s="725"/>
      <c r="D1" s="726"/>
    </row>
    <row r="2" spans="1:6" ht="15.75">
      <c r="A2" s="723" t="s">
        <v>251</v>
      </c>
      <c r="B2" s="724"/>
      <c r="C2" s="725"/>
      <c r="D2" s="726"/>
      <c r="E2" s="823"/>
      <c r="F2" s="824"/>
    </row>
    <row r="3" spans="1:6" ht="12.75" customHeight="1">
      <c r="A3" s="842" t="s">
        <v>22</v>
      </c>
      <c r="B3" s="842" t="s">
        <v>263</v>
      </c>
      <c r="C3" s="842" t="s">
        <v>68</v>
      </c>
      <c r="D3" s="844" t="s">
        <v>69</v>
      </c>
      <c r="E3" s="807" t="s">
        <v>70</v>
      </c>
      <c r="F3" s="807" t="s">
        <v>71</v>
      </c>
    </row>
    <row r="4" spans="1:6" ht="28.5" customHeight="1">
      <c r="A4" s="843"/>
      <c r="B4" s="843"/>
      <c r="C4" s="843"/>
      <c r="D4" s="844"/>
      <c r="E4" s="799"/>
      <c r="F4" s="799"/>
    </row>
    <row r="5" spans="1:6" ht="33" customHeight="1">
      <c r="A5" s="729" t="s">
        <v>241</v>
      </c>
      <c r="B5" s="730"/>
      <c r="C5" s="730"/>
      <c r="D5" s="731"/>
      <c r="E5" s="732"/>
      <c r="F5" s="121"/>
    </row>
    <row r="6" spans="1:6" ht="12.75" customHeight="1">
      <c r="A6" s="733" t="s">
        <v>5</v>
      </c>
      <c r="B6" s="734"/>
      <c r="C6" s="734"/>
      <c r="D6" s="735"/>
      <c r="E6" s="736"/>
      <c r="F6" s="737"/>
    </row>
    <row r="7" spans="1:6" s="743" customFormat="1" ht="12.75" customHeight="1">
      <c r="A7" s="738"/>
      <c r="B7" s="739"/>
      <c r="C7" s="739"/>
      <c r="D7" s="740"/>
      <c r="E7" s="741"/>
      <c r="F7" s="742"/>
    </row>
    <row r="8" spans="1:6" s="743" customFormat="1" ht="12.75" customHeight="1">
      <c r="A8" s="744" t="s">
        <v>446</v>
      </c>
      <c r="B8" s="745"/>
      <c r="C8" s="745"/>
      <c r="D8" s="746"/>
      <c r="E8" s="747"/>
      <c r="F8" s="747"/>
    </row>
    <row r="9" spans="1:6" s="743" customFormat="1" ht="12.75" customHeight="1">
      <c r="A9" s="744"/>
      <c r="B9" s="745"/>
      <c r="C9" s="745"/>
      <c r="D9" s="746"/>
      <c r="E9" s="747"/>
      <c r="F9" s="747"/>
    </row>
    <row r="10" spans="1:6" s="743" customFormat="1" ht="38.25">
      <c r="A10" s="748" t="s">
        <v>447</v>
      </c>
      <c r="B10" s="749" t="s">
        <v>315</v>
      </c>
      <c r="C10" s="749">
        <v>355</v>
      </c>
      <c r="D10" s="746" t="s">
        <v>1</v>
      </c>
      <c r="E10" s="747">
        <v>15</v>
      </c>
      <c r="F10" s="761" t="s">
        <v>458</v>
      </c>
    </row>
    <row r="11" spans="1:6" s="743" customFormat="1" ht="12.75" customHeight="1">
      <c r="A11" s="748"/>
      <c r="B11" s="749"/>
      <c r="C11" s="749"/>
      <c r="D11" s="746"/>
      <c r="E11" s="747"/>
      <c r="F11" s="747"/>
    </row>
    <row r="12" spans="1:6" s="743" customFormat="1" ht="12.75" customHeight="1">
      <c r="A12" s="750" t="s">
        <v>448</v>
      </c>
      <c r="B12" s="751"/>
      <c r="C12" s="749"/>
      <c r="D12" s="746"/>
      <c r="E12" s="747"/>
      <c r="F12" s="747"/>
    </row>
    <row r="13" spans="1:6" s="743" customFormat="1" ht="12.75" customHeight="1">
      <c r="A13" s="748" t="s">
        <v>284</v>
      </c>
      <c r="B13" s="751" t="s">
        <v>387</v>
      </c>
      <c r="C13" s="749">
        <v>355</v>
      </c>
      <c r="D13" s="746" t="s">
        <v>1</v>
      </c>
      <c r="E13" s="747">
        <v>15</v>
      </c>
      <c r="F13" s="747">
        <f>E13*C13</f>
        <v>5325</v>
      </c>
    </row>
    <row r="14" spans="1:6" s="743" customFormat="1" ht="12.75" customHeight="1">
      <c r="A14" s="748" t="s">
        <v>449</v>
      </c>
      <c r="B14" s="752" t="s">
        <v>388</v>
      </c>
      <c r="C14" s="749">
        <v>480</v>
      </c>
      <c r="D14" s="746" t="s">
        <v>3</v>
      </c>
      <c r="E14" s="747">
        <v>12</v>
      </c>
      <c r="F14" s="747">
        <f>E14*C14</f>
        <v>5760</v>
      </c>
    </row>
    <row r="15" spans="1:6" s="743" customFormat="1" ht="12.75" customHeight="1">
      <c r="A15" s="748"/>
      <c r="B15" s="752"/>
      <c r="C15" s="749"/>
      <c r="D15" s="746"/>
      <c r="E15" s="747"/>
      <c r="F15" s="747"/>
    </row>
    <row r="16" spans="1:6" s="743" customFormat="1" ht="12.75" customHeight="1">
      <c r="A16" s="748"/>
      <c r="B16" s="752"/>
      <c r="C16" s="749"/>
      <c r="D16" s="746"/>
      <c r="E16" s="747" t="s">
        <v>29</v>
      </c>
      <c r="F16" s="747">
        <f>SUM(F10:F14)</f>
        <v>11085</v>
      </c>
    </row>
    <row r="17" spans="1:6" s="743" customFormat="1" ht="12.75" customHeight="1">
      <c r="A17" s="753"/>
      <c r="B17" s="754"/>
      <c r="C17" s="679"/>
      <c r="D17" s="679"/>
      <c r="E17" s="679"/>
      <c r="F17" s="679"/>
    </row>
  </sheetData>
  <sheetProtection selectLockedCells="1"/>
  <mergeCells count="7">
    <mergeCell ref="E2:F2"/>
    <mergeCell ref="A3:A4"/>
    <mergeCell ref="B3:B4"/>
    <mergeCell ref="C3:C4"/>
    <mergeCell ref="D3:D4"/>
    <mergeCell ref="E3:E4"/>
    <mergeCell ref="F3:F4"/>
  </mergeCells>
  <pageMargins left="0.59055118110236227" right="0.39370078740157483" top="0.39370078740157483" bottom="0.59055118110236227" header="0.31496062992125984" footer="0.31496062992125984"/>
  <pageSetup paperSize="9" scale="83" fitToHeight="0" orientation="landscape" r:id="rId1"/>
  <headerFooter scaleWithDoc="0">
    <oddFooter>&amp;C&amp;K03-013Page &amp;P of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50"/>
    <pageSetUpPr fitToPage="1"/>
  </sheetPr>
  <dimension ref="A3:H22"/>
  <sheetViews>
    <sheetView windowProtection="1" view="pageBreakPreview" zoomScaleNormal="100" zoomScaleSheetLayoutView="100" zoomScalePageLayoutView="70" workbookViewId="0">
      <selection activeCell="F17" sqref="F17"/>
    </sheetView>
  </sheetViews>
  <sheetFormatPr defaultColWidth="8.75" defaultRowHeight="12.75"/>
  <cols>
    <col min="1" max="1" width="88" style="45" customWidth="1"/>
    <col min="2" max="2" width="14" style="45" customWidth="1"/>
    <col min="3" max="3" width="11.875" style="45" customWidth="1"/>
    <col min="4" max="4" width="11.875" style="284" customWidth="1"/>
    <col min="5" max="5" width="11.875" style="48" customWidth="1"/>
    <col min="6" max="6" width="11.875" style="49" customWidth="1"/>
    <col min="7" max="16384" width="8.75" style="30"/>
  </cols>
  <sheetData>
    <row r="3" spans="1:7" ht="15.75">
      <c r="A3" s="278" t="str">
        <f>SUMMARY!B3</f>
        <v>Nelson Square - 1-51 Vaughan House</v>
      </c>
      <c r="B3" s="278"/>
      <c r="C3" s="279"/>
      <c r="D3" s="280"/>
    </row>
    <row r="4" spans="1:7" ht="15.75">
      <c r="A4" s="99" t="s">
        <v>137</v>
      </c>
      <c r="B4" s="99"/>
      <c r="C4" s="117"/>
      <c r="D4" s="280"/>
    </row>
    <row r="5" spans="1:7" ht="15.75">
      <c r="A5" s="99"/>
      <c r="B5" s="99"/>
      <c r="C5" s="117"/>
      <c r="D5" s="280"/>
    </row>
    <row r="6" spans="1:7" ht="12.75" customHeight="1">
      <c r="A6" s="785" t="s">
        <v>6</v>
      </c>
      <c r="B6" s="785" t="s">
        <v>263</v>
      </c>
      <c r="C6" s="785" t="s">
        <v>68</v>
      </c>
      <c r="D6" s="787" t="s">
        <v>69</v>
      </c>
      <c r="E6" s="781" t="s">
        <v>70</v>
      </c>
      <c r="F6" s="781" t="s">
        <v>71</v>
      </c>
    </row>
    <row r="7" spans="1:7" ht="29.25" customHeight="1">
      <c r="A7" s="786"/>
      <c r="B7" s="786"/>
      <c r="C7" s="786"/>
      <c r="D7" s="788"/>
      <c r="E7" s="782"/>
      <c r="F7" s="782"/>
    </row>
    <row r="8" spans="1:7" ht="33.75" customHeight="1">
      <c r="A8" s="281" t="s">
        <v>239</v>
      </c>
      <c r="B8" s="281"/>
      <c r="C8" s="281"/>
      <c r="D8" s="129"/>
      <c r="E8" s="51"/>
      <c r="F8" s="52"/>
    </row>
    <row r="9" spans="1:7">
      <c r="A9" s="39"/>
      <c r="B9" s="39"/>
      <c r="C9" s="39"/>
      <c r="D9" s="277"/>
      <c r="E9" s="55"/>
      <c r="F9" s="56"/>
    </row>
    <row r="10" spans="1:7">
      <c r="A10" s="272" t="s">
        <v>179</v>
      </c>
      <c r="B10" s="272"/>
      <c r="C10" s="272"/>
      <c r="D10" s="277"/>
      <c r="E10" s="55"/>
      <c r="F10" s="56"/>
    </row>
    <row r="11" spans="1:7">
      <c r="A11" s="272"/>
      <c r="B11" s="272"/>
      <c r="C11" s="274"/>
      <c r="D11" s="277"/>
      <c r="E11" s="55"/>
      <c r="F11" s="56"/>
    </row>
    <row r="12" spans="1:7" ht="15.75" hidden="1" customHeight="1">
      <c r="A12" s="272" t="s">
        <v>125</v>
      </c>
      <c r="B12" s="272"/>
      <c r="C12" s="274"/>
      <c r="D12" s="277"/>
      <c r="E12" s="55"/>
      <c r="F12" s="56"/>
    </row>
    <row r="13" spans="1:7" ht="25.5" hidden="1">
      <c r="A13" s="282" t="s">
        <v>215</v>
      </c>
      <c r="B13" s="282"/>
      <c r="C13" s="273"/>
      <c r="D13" s="277" t="s">
        <v>0</v>
      </c>
      <c r="E13" s="55">
        <v>350</v>
      </c>
      <c r="F13" s="56">
        <f>C13*E13</f>
        <v>0</v>
      </c>
    </row>
    <row r="14" spans="1:7" hidden="1">
      <c r="A14" s="272"/>
      <c r="B14" s="272"/>
      <c r="C14" s="274"/>
      <c r="D14" s="277"/>
      <c r="E14" s="55"/>
      <c r="F14" s="56"/>
    </row>
    <row r="15" spans="1:7" ht="16.5" customHeight="1">
      <c r="A15" s="272" t="s">
        <v>126</v>
      </c>
      <c r="B15" s="272"/>
      <c r="C15" s="274"/>
      <c r="D15" s="277"/>
      <c r="E15" s="55"/>
      <c r="F15" s="56"/>
    </row>
    <row r="16" spans="1:7">
      <c r="A16" s="272"/>
      <c r="B16" s="272"/>
      <c r="C16" s="274"/>
      <c r="D16" s="277"/>
      <c r="E16" s="55"/>
      <c r="F16" s="56"/>
      <c r="G16" s="722"/>
    </row>
    <row r="17" spans="1:8">
      <c r="A17" s="466" t="s">
        <v>264</v>
      </c>
      <c r="B17" s="583" t="s">
        <v>342</v>
      </c>
      <c r="C17" s="275">
        <v>1</v>
      </c>
      <c r="D17" s="417" t="s">
        <v>3</v>
      </c>
      <c r="E17" s="55">
        <v>939.75</v>
      </c>
      <c r="F17" s="766">
        <f>C17*E17</f>
        <v>939.75</v>
      </c>
      <c r="H17" s="722"/>
    </row>
    <row r="18" spans="1:8" ht="26.1" customHeight="1">
      <c r="A18" s="418" t="s">
        <v>265</v>
      </c>
      <c r="B18" s="670" t="s">
        <v>348</v>
      </c>
      <c r="C18" s="276">
        <v>1</v>
      </c>
      <c r="D18" s="468" t="s">
        <v>4</v>
      </c>
      <c r="E18" s="55">
        <v>3000</v>
      </c>
      <c r="F18" s="405">
        <f>E18*C18</f>
        <v>3000</v>
      </c>
      <c r="G18" s="722"/>
    </row>
    <row r="19" spans="1:8">
      <c r="A19" s="416" t="s">
        <v>244</v>
      </c>
      <c r="B19" s="671" t="s">
        <v>349</v>
      </c>
      <c r="C19" s="276">
        <v>9</v>
      </c>
      <c r="D19" s="419" t="s">
        <v>2</v>
      </c>
      <c r="E19" s="55">
        <v>85</v>
      </c>
      <c r="F19" s="405">
        <f>C19*E19</f>
        <v>765</v>
      </c>
      <c r="G19" s="722"/>
    </row>
    <row r="20" spans="1:8" s="304" customFormat="1">
      <c r="A20" s="432"/>
      <c r="B20" s="432"/>
      <c r="C20" s="421"/>
      <c r="D20" s="422"/>
      <c r="E20" s="423"/>
      <c r="F20" s="424"/>
    </row>
    <row r="21" spans="1:8" ht="12.75" customHeight="1" thickBot="1">
      <c r="A21" s="44"/>
      <c r="B21" s="44"/>
      <c r="C21" s="25"/>
      <c r="D21" s="783" t="s">
        <v>131</v>
      </c>
      <c r="E21" s="784"/>
      <c r="F21" s="283">
        <f>SUM(F9:F19)</f>
        <v>4704.75</v>
      </c>
    </row>
    <row r="22" spans="1:8" ht="13.5" thickTop="1"/>
  </sheetData>
  <sheetProtection selectLockedCells="1"/>
  <protectedRanges>
    <protectedRange sqref="E10:E11 E20 E14:E16" name="Range1_3"/>
    <protectedRange sqref="E12:E13" name="Range1_3_1"/>
    <protectedRange sqref="E17:E19" name="Range1_3_4"/>
  </protectedRanges>
  <mergeCells count="7">
    <mergeCell ref="F6:F7"/>
    <mergeCell ref="D21:E21"/>
    <mergeCell ref="A6:A7"/>
    <mergeCell ref="C6:C7"/>
    <mergeCell ref="D6:D7"/>
    <mergeCell ref="E6:E7"/>
    <mergeCell ref="B6:B7"/>
  </mergeCells>
  <pageMargins left="0.59055118110236227" right="0.39370078740157483" top="0.39370078740157483" bottom="0.59055118110236227" header="0.31496062992125984" footer="0.31496062992125984"/>
  <pageSetup paperSize="9" scale="80" fitToHeight="0" orientation="landscape" r:id="rId1"/>
  <headerFooter scaleWithDoc="0">
    <oddFooter>&amp;L&amp;U&amp;K03-018www.prp.gb.com&amp;C&amp;K03-014Page &amp;P of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00B050"/>
    <pageSetUpPr fitToPage="1"/>
  </sheetPr>
  <dimension ref="A1:F16"/>
  <sheetViews>
    <sheetView windowProtection="1" view="pageBreakPreview" zoomScale="85" zoomScaleNormal="70" zoomScaleSheetLayoutView="85" zoomScalePageLayoutView="85" workbookViewId="0">
      <selection activeCell="F11" sqref="F11"/>
    </sheetView>
  </sheetViews>
  <sheetFormatPr defaultColWidth="8.75" defaultRowHeight="12.75"/>
  <cols>
    <col min="1" max="1" width="86" style="722" customWidth="1"/>
    <col min="2" max="2" width="13" style="755" customWidth="1"/>
    <col min="3" max="3" width="11.875" style="755" customWidth="1"/>
    <col min="4" max="4" width="10.25" style="722" customWidth="1"/>
    <col min="5" max="5" width="11.875" style="727" customWidth="1"/>
    <col min="6" max="6" width="11.875" style="728" customWidth="1"/>
    <col min="7" max="16384" width="8.75" style="722"/>
  </cols>
  <sheetData>
    <row r="1" spans="1:6" ht="15.75">
      <c r="A1" s="723" t="s">
        <v>450</v>
      </c>
      <c r="B1" s="724"/>
      <c r="C1" s="725"/>
      <c r="D1" s="726"/>
    </row>
    <row r="2" spans="1:6" ht="15.75">
      <c r="A2" s="723" t="s">
        <v>251</v>
      </c>
      <c r="B2" s="724"/>
      <c r="C2" s="725"/>
      <c r="D2" s="726"/>
      <c r="E2" s="823"/>
      <c r="F2" s="824"/>
    </row>
    <row r="3" spans="1:6" ht="12.75" customHeight="1">
      <c r="A3" s="842" t="s">
        <v>22</v>
      </c>
      <c r="B3" s="842" t="s">
        <v>263</v>
      </c>
      <c r="C3" s="842" t="s">
        <v>68</v>
      </c>
      <c r="D3" s="844" t="s">
        <v>69</v>
      </c>
      <c r="E3" s="807" t="s">
        <v>70</v>
      </c>
      <c r="F3" s="807" t="s">
        <v>71</v>
      </c>
    </row>
    <row r="4" spans="1:6" ht="28.5" customHeight="1">
      <c r="A4" s="843"/>
      <c r="B4" s="843"/>
      <c r="C4" s="843"/>
      <c r="D4" s="844"/>
      <c r="E4" s="799"/>
      <c r="F4" s="799"/>
    </row>
    <row r="5" spans="1:6" ht="33" customHeight="1">
      <c r="A5" s="729" t="s">
        <v>241</v>
      </c>
      <c r="B5" s="730"/>
      <c r="C5" s="730"/>
      <c r="D5" s="731"/>
      <c r="E5" s="732"/>
      <c r="F5" s="121"/>
    </row>
    <row r="6" spans="1:6" ht="12.75" customHeight="1">
      <c r="A6" s="733" t="s">
        <v>5</v>
      </c>
      <c r="B6" s="734"/>
      <c r="C6" s="734"/>
      <c r="D6" s="735"/>
      <c r="E6" s="736"/>
      <c r="F6" s="737"/>
    </row>
    <row r="7" spans="1:6" s="743" customFormat="1" ht="12.75" customHeight="1">
      <c r="A7" s="738"/>
      <c r="B7" s="739"/>
      <c r="C7" s="739"/>
      <c r="D7" s="740"/>
      <c r="E7" s="741"/>
      <c r="F7" s="742"/>
    </row>
    <row r="8" spans="1:6" s="743" customFormat="1" ht="12.75" customHeight="1">
      <c r="A8" s="744" t="s">
        <v>446</v>
      </c>
      <c r="B8" s="745"/>
      <c r="C8" s="745"/>
      <c r="D8" s="746"/>
      <c r="E8" s="747"/>
      <c r="F8" s="747"/>
    </row>
    <row r="9" spans="1:6" s="743" customFormat="1" ht="12.75" customHeight="1">
      <c r="A9" s="744"/>
      <c r="B9" s="745"/>
      <c r="C9" s="745"/>
      <c r="D9" s="746"/>
      <c r="E9" s="747"/>
      <c r="F9" s="747"/>
    </row>
    <row r="10" spans="1:6" s="743" customFormat="1" ht="38.25">
      <c r="A10" s="748" t="s">
        <v>447</v>
      </c>
      <c r="B10" s="749" t="s">
        <v>315</v>
      </c>
      <c r="C10" s="749">
        <v>355</v>
      </c>
      <c r="D10" s="746" t="s">
        <v>1</v>
      </c>
      <c r="E10" s="747">
        <v>15</v>
      </c>
      <c r="F10" s="761" t="s">
        <v>459</v>
      </c>
    </row>
    <row r="11" spans="1:6" s="743" customFormat="1" ht="12.75" customHeight="1">
      <c r="A11" s="748"/>
      <c r="B11" s="749"/>
      <c r="C11" s="749"/>
      <c r="D11" s="746"/>
      <c r="E11" s="747"/>
      <c r="F11" s="747"/>
    </row>
    <row r="12" spans="1:6" s="743" customFormat="1" ht="12.75" customHeight="1">
      <c r="A12" s="750" t="s">
        <v>448</v>
      </c>
      <c r="B12" s="751"/>
      <c r="C12" s="749"/>
      <c r="D12" s="746"/>
      <c r="E12" s="747"/>
      <c r="F12" s="747"/>
    </row>
    <row r="13" spans="1:6" s="743" customFormat="1" ht="12.75" customHeight="1">
      <c r="A13" s="748" t="s">
        <v>284</v>
      </c>
      <c r="B13" s="751" t="s">
        <v>387</v>
      </c>
      <c r="C13" s="749">
        <v>355</v>
      </c>
      <c r="D13" s="746" t="s">
        <v>1</v>
      </c>
      <c r="E13" s="747">
        <v>15</v>
      </c>
      <c r="F13" s="747">
        <f>E13*C13</f>
        <v>5325</v>
      </c>
    </row>
    <row r="14" spans="1:6" s="743" customFormat="1" ht="12.75" customHeight="1">
      <c r="A14" s="748" t="s">
        <v>449</v>
      </c>
      <c r="B14" s="752" t="s">
        <v>388</v>
      </c>
      <c r="C14" s="749">
        <v>480</v>
      </c>
      <c r="D14" s="746" t="s">
        <v>3</v>
      </c>
      <c r="E14" s="747">
        <v>12</v>
      </c>
      <c r="F14" s="747">
        <f>E14*C14</f>
        <v>5760</v>
      </c>
    </row>
    <row r="15" spans="1:6" s="743" customFormat="1" ht="12.75" customHeight="1">
      <c r="A15" s="753"/>
      <c r="B15" s="754"/>
      <c r="C15" s="679"/>
      <c r="D15" s="679"/>
      <c r="E15" s="679"/>
      <c r="F15" s="679"/>
    </row>
    <row r="16" spans="1:6">
      <c r="E16" s="727" t="s">
        <v>29</v>
      </c>
      <c r="F16" s="728">
        <f>SUM(F10:F14)</f>
        <v>11085</v>
      </c>
    </row>
  </sheetData>
  <sheetProtection selectLockedCells="1"/>
  <mergeCells count="7">
    <mergeCell ref="E2:F2"/>
    <mergeCell ref="A3:A4"/>
    <mergeCell ref="B3:B4"/>
    <mergeCell ref="C3:C4"/>
    <mergeCell ref="D3:D4"/>
    <mergeCell ref="E3:E4"/>
    <mergeCell ref="F3:F4"/>
  </mergeCells>
  <pageMargins left="0.59055118110236227" right="0.39370078740157483" top="0.39370078740157483" bottom="0.59055118110236227" header="0.31496062992125984" footer="0.31496062992125984"/>
  <pageSetup paperSize="9" scale="83" fitToHeight="0" orientation="landscape" r:id="rId1"/>
  <headerFooter scaleWithDoc="0">
    <oddFooter>&amp;C&amp;K03-013Page &amp;P of &amp;N</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00B050"/>
    <pageSetUpPr fitToPage="1"/>
  </sheetPr>
  <dimension ref="A1:F17"/>
  <sheetViews>
    <sheetView windowProtection="1" view="pageBreakPreview" zoomScale="85" zoomScaleNormal="70" zoomScaleSheetLayoutView="85" zoomScalePageLayoutView="85" workbookViewId="0">
      <selection activeCell="F10" sqref="F10"/>
    </sheetView>
  </sheetViews>
  <sheetFormatPr defaultColWidth="8.75" defaultRowHeight="12.75"/>
  <cols>
    <col min="1" max="1" width="86" style="722" customWidth="1"/>
    <col min="2" max="2" width="13" style="755" customWidth="1"/>
    <col min="3" max="3" width="11.875" style="755" customWidth="1"/>
    <col min="4" max="4" width="10.25" style="722" customWidth="1"/>
    <col min="5" max="5" width="11.875" style="727" customWidth="1"/>
    <col min="6" max="6" width="11.875" style="728" customWidth="1"/>
    <col min="7" max="16384" width="8.75" style="722"/>
  </cols>
  <sheetData>
    <row r="1" spans="1:6" ht="15.75">
      <c r="A1" s="723" t="s">
        <v>451</v>
      </c>
      <c r="B1" s="724"/>
      <c r="C1" s="725"/>
      <c r="D1" s="726"/>
    </row>
    <row r="2" spans="1:6" ht="15.75">
      <c r="A2" s="723" t="s">
        <v>251</v>
      </c>
      <c r="B2" s="724"/>
      <c r="C2" s="725"/>
      <c r="D2" s="726"/>
      <c r="E2" s="823"/>
      <c r="F2" s="824"/>
    </row>
    <row r="3" spans="1:6" ht="12.75" customHeight="1">
      <c r="A3" s="842" t="s">
        <v>22</v>
      </c>
      <c r="B3" s="842" t="s">
        <v>263</v>
      </c>
      <c r="C3" s="842" t="s">
        <v>68</v>
      </c>
      <c r="D3" s="844" t="s">
        <v>69</v>
      </c>
      <c r="E3" s="807" t="s">
        <v>70</v>
      </c>
      <c r="F3" s="807" t="s">
        <v>71</v>
      </c>
    </row>
    <row r="4" spans="1:6" ht="28.5" customHeight="1">
      <c r="A4" s="843"/>
      <c r="B4" s="843"/>
      <c r="C4" s="843"/>
      <c r="D4" s="844"/>
      <c r="E4" s="799"/>
      <c r="F4" s="799"/>
    </row>
    <row r="5" spans="1:6" ht="33" customHeight="1">
      <c r="A5" s="729" t="s">
        <v>241</v>
      </c>
      <c r="B5" s="730"/>
      <c r="C5" s="730"/>
      <c r="D5" s="731"/>
      <c r="E5" s="732"/>
      <c r="F5" s="121"/>
    </row>
    <row r="6" spans="1:6" ht="12.75" customHeight="1">
      <c r="A6" s="733" t="s">
        <v>5</v>
      </c>
      <c r="B6" s="734"/>
      <c r="C6" s="734"/>
      <c r="D6" s="735"/>
      <c r="E6" s="736"/>
      <c r="F6" s="737"/>
    </row>
    <row r="7" spans="1:6" s="743" customFormat="1" ht="12.75" customHeight="1">
      <c r="A7" s="738"/>
      <c r="B7" s="739"/>
      <c r="C7" s="739"/>
      <c r="D7" s="740"/>
      <c r="E7" s="741"/>
      <c r="F7" s="742"/>
    </row>
    <row r="8" spans="1:6" s="743" customFormat="1" ht="12.75" customHeight="1">
      <c r="A8" s="744" t="s">
        <v>446</v>
      </c>
      <c r="B8" s="745"/>
      <c r="C8" s="745"/>
      <c r="D8" s="746"/>
      <c r="E8" s="747"/>
      <c r="F8" s="747"/>
    </row>
    <row r="9" spans="1:6" s="743" customFormat="1" ht="12.75" customHeight="1">
      <c r="A9" s="744"/>
      <c r="B9" s="745"/>
      <c r="C9" s="745"/>
      <c r="D9" s="746"/>
      <c r="E9" s="747"/>
      <c r="F9" s="747"/>
    </row>
    <row r="10" spans="1:6" s="743" customFormat="1" ht="38.25">
      <c r="A10" s="748" t="s">
        <v>447</v>
      </c>
      <c r="B10" s="749" t="s">
        <v>315</v>
      </c>
      <c r="C10" s="749">
        <f>145</f>
        <v>145</v>
      </c>
      <c r="D10" s="746" t="s">
        <v>1</v>
      </c>
      <c r="E10" s="747">
        <v>15</v>
      </c>
      <c r="F10" s="761" t="s">
        <v>459</v>
      </c>
    </row>
    <row r="11" spans="1:6" s="743" customFormat="1" ht="12.75" customHeight="1">
      <c r="A11" s="748"/>
      <c r="B11" s="749"/>
      <c r="C11" s="749"/>
      <c r="D11" s="746"/>
      <c r="E11" s="747"/>
      <c r="F11" s="747"/>
    </row>
    <row r="12" spans="1:6" s="743" customFormat="1" ht="12.75" customHeight="1">
      <c r="A12" s="750" t="s">
        <v>448</v>
      </c>
      <c r="B12" s="751"/>
      <c r="C12" s="749"/>
      <c r="D12" s="746"/>
      <c r="E12" s="747"/>
      <c r="F12" s="747"/>
    </row>
    <row r="13" spans="1:6" s="743" customFormat="1" ht="12.75" customHeight="1">
      <c r="A13" s="748" t="s">
        <v>284</v>
      </c>
      <c r="B13" s="751" t="s">
        <v>387</v>
      </c>
      <c r="C13" s="749">
        <v>145</v>
      </c>
      <c r="D13" s="746" t="s">
        <v>1</v>
      </c>
      <c r="E13" s="747">
        <v>15</v>
      </c>
      <c r="F13" s="747">
        <f>E13*C13</f>
        <v>2175</v>
      </c>
    </row>
    <row r="14" spans="1:6" s="743" customFormat="1" ht="12.75" customHeight="1">
      <c r="A14" s="748" t="s">
        <v>449</v>
      </c>
      <c r="B14" s="752" t="s">
        <v>388</v>
      </c>
      <c r="C14" s="749">
        <v>355</v>
      </c>
      <c r="D14" s="746" t="s">
        <v>3</v>
      </c>
      <c r="E14" s="747">
        <v>12</v>
      </c>
      <c r="F14" s="747">
        <f>E14*C14</f>
        <v>4260</v>
      </c>
    </row>
    <row r="15" spans="1:6" s="743" customFormat="1" ht="12.75" customHeight="1">
      <c r="A15" s="748"/>
      <c r="B15" s="752"/>
      <c r="C15" s="749"/>
      <c r="D15" s="746"/>
      <c r="E15" s="747"/>
      <c r="F15" s="747"/>
    </row>
    <row r="16" spans="1:6" s="743" customFormat="1" ht="12.75" customHeight="1">
      <c r="A16" s="748"/>
      <c r="B16" s="752"/>
      <c r="C16" s="749"/>
      <c r="D16" s="746"/>
      <c r="E16" s="747" t="s">
        <v>29</v>
      </c>
      <c r="F16" s="747">
        <f>SUM(F10:F14)</f>
        <v>6435</v>
      </c>
    </row>
    <row r="17" spans="1:6" s="743" customFormat="1" ht="12.75" customHeight="1">
      <c r="A17" s="753"/>
      <c r="B17" s="754"/>
      <c r="C17" s="679"/>
      <c r="D17" s="679"/>
      <c r="E17" s="679"/>
      <c r="F17" s="679"/>
    </row>
  </sheetData>
  <sheetProtection selectLockedCells="1"/>
  <mergeCells count="7">
    <mergeCell ref="E2:F2"/>
    <mergeCell ref="A3:A4"/>
    <mergeCell ref="B3:B4"/>
    <mergeCell ref="C3:C4"/>
    <mergeCell ref="D3:D4"/>
    <mergeCell ref="E3:E4"/>
    <mergeCell ref="F3:F4"/>
  </mergeCells>
  <pageMargins left="0.59055118110236227" right="0.39370078740157483" top="0.39370078740157483" bottom="0.59055118110236227" header="0.31496062992125984" footer="0.31496062992125984"/>
  <pageSetup paperSize="9" scale="83" fitToHeight="0" orientation="landscape" r:id="rId1"/>
  <headerFooter scaleWithDoc="0">
    <oddFooter>&amp;C&amp;K03-013Page &amp;P of &amp;N</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pageSetUpPr fitToPage="1"/>
  </sheetPr>
  <dimension ref="A1:F16"/>
  <sheetViews>
    <sheetView windowProtection="1" view="pageBreakPreview" zoomScale="70" zoomScaleNormal="85" zoomScaleSheetLayoutView="70" zoomScalePageLayoutView="70" workbookViewId="0">
      <selection activeCell="C10" sqref="C10"/>
    </sheetView>
  </sheetViews>
  <sheetFormatPr defaultColWidth="8.75" defaultRowHeight="12.75"/>
  <cols>
    <col min="1" max="1" width="77.25" style="62" customWidth="1"/>
    <col min="2" max="2" width="11.625" style="4" customWidth="1"/>
    <col min="3" max="3" width="8.75" style="98"/>
    <col min="4" max="4" width="11.875" style="4" customWidth="1"/>
    <col min="5" max="6" width="11.875" style="65" customWidth="1"/>
    <col min="7" max="16384" width="8.75" style="4"/>
  </cols>
  <sheetData>
    <row r="1" spans="1:6" ht="20.25" customHeight="1">
      <c r="A1" s="47" t="str">
        <f>SUMMARY!B3</f>
        <v>Nelson Square - 1-51 Vaughan House</v>
      </c>
      <c r="B1" s="63"/>
      <c r="C1" s="64"/>
      <c r="D1" s="63"/>
    </row>
    <row r="2" spans="1:6" ht="28.5" customHeight="1">
      <c r="A2" s="47" t="s">
        <v>180</v>
      </c>
      <c r="B2" s="63"/>
      <c r="C2" s="64"/>
      <c r="D2" s="63"/>
      <c r="E2" s="791"/>
      <c r="F2" s="791"/>
    </row>
    <row r="3" spans="1:6" ht="28.5" customHeight="1">
      <c r="A3" s="785" t="s">
        <v>181</v>
      </c>
      <c r="B3" s="779" t="s">
        <v>67</v>
      </c>
      <c r="C3" s="780" t="s">
        <v>68</v>
      </c>
      <c r="D3" s="780" t="s">
        <v>72</v>
      </c>
      <c r="E3" s="778" t="s">
        <v>70</v>
      </c>
      <c r="F3" s="778" t="s">
        <v>71</v>
      </c>
    </row>
    <row r="4" spans="1:6" ht="28.5" customHeight="1">
      <c r="A4" s="786"/>
      <c r="B4" s="779"/>
      <c r="C4" s="780"/>
      <c r="D4" s="780"/>
      <c r="E4" s="778"/>
      <c r="F4" s="778"/>
    </row>
    <row r="5" spans="1:6">
      <c r="A5" s="66" t="s">
        <v>31</v>
      </c>
      <c r="B5" s="32"/>
      <c r="C5" s="67"/>
      <c r="D5" s="33"/>
      <c r="E5" s="34"/>
      <c r="F5" s="34"/>
    </row>
    <row r="6" spans="1:6" ht="12.75" customHeight="1">
      <c r="A6" s="68" t="s">
        <v>182</v>
      </c>
      <c r="B6" s="69"/>
      <c r="C6" s="70"/>
      <c r="D6" s="71"/>
      <c r="E6" s="72"/>
      <c r="F6" s="72"/>
    </row>
    <row r="7" spans="1:6" ht="12.75" customHeight="1">
      <c r="A7" s="73"/>
      <c r="B7" s="74"/>
      <c r="C7" s="75"/>
      <c r="D7" s="76"/>
      <c r="E7" s="77"/>
      <c r="F7" s="77"/>
    </row>
    <row r="8" spans="1:6" s="83" customFormat="1" ht="12.75" customHeight="1">
      <c r="A8" s="78" t="s">
        <v>184</v>
      </c>
      <c r="B8" s="79"/>
      <c r="C8" s="80"/>
      <c r="D8" s="81"/>
      <c r="E8" s="82"/>
      <c r="F8" s="82"/>
    </row>
    <row r="9" spans="1:6" s="83" customFormat="1">
      <c r="A9" s="57"/>
      <c r="B9" s="84"/>
      <c r="C9" s="80"/>
      <c r="D9" s="81"/>
      <c r="E9" s="82"/>
      <c r="F9" s="82"/>
    </row>
    <row r="10" spans="1:6" s="91" customFormat="1" ht="93" customHeight="1">
      <c r="A10" s="85" t="s">
        <v>216</v>
      </c>
      <c r="B10" s="86" t="s">
        <v>183</v>
      </c>
      <c r="C10" s="87"/>
      <c r="D10" s="88" t="s">
        <v>1</v>
      </c>
      <c r="E10" s="89"/>
      <c r="F10" s="90">
        <f>C10*E10</f>
        <v>0</v>
      </c>
    </row>
    <row r="11" spans="1:6" s="91" customFormat="1">
      <c r="A11" s="92"/>
      <c r="B11" s="93"/>
      <c r="C11" s="93"/>
      <c r="D11" s="93"/>
    </row>
    <row r="12" spans="1:6" s="91" customFormat="1">
      <c r="A12" s="92"/>
      <c r="B12" s="86"/>
      <c r="C12" s="87"/>
      <c r="D12" s="88"/>
      <c r="E12" s="89"/>
      <c r="F12" s="90"/>
    </row>
    <row r="13" spans="1:6" s="58" customFormat="1">
      <c r="A13" s="92"/>
      <c r="B13" s="86"/>
      <c r="C13" s="94"/>
      <c r="D13" s="95"/>
      <c r="E13" s="96"/>
      <c r="F13" s="97"/>
    </row>
    <row r="14" spans="1:6" ht="12.75" customHeight="1" thickBot="1">
      <c r="A14" s="24"/>
      <c r="B14" s="59"/>
      <c r="C14" s="60"/>
      <c r="D14" s="789" t="s">
        <v>131</v>
      </c>
      <c r="E14" s="790"/>
      <c r="F14" s="61">
        <f>SUM(F8:F13)</f>
        <v>0</v>
      </c>
    </row>
    <row r="15" spans="1:6" ht="12.75" customHeight="1" thickTop="1"/>
    <row r="16" spans="1:6" ht="12.75" customHeight="1"/>
  </sheetData>
  <sheetProtection selectLockedCells="1"/>
  <mergeCells count="8">
    <mergeCell ref="D14:E14"/>
    <mergeCell ref="E2:F2"/>
    <mergeCell ref="A3:A4"/>
    <mergeCell ref="B3:B4"/>
    <mergeCell ref="C3:C4"/>
    <mergeCell ref="D3:D4"/>
    <mergeCell ref="E3:E4"/>
    <mergeCell ref="F3:F4"/>
  </mergeCells>
  <pageMargins left="0.59055118110236227" right="0.39370078740157483" top="0.39370078740157483" bottom="0.59055118110236227" header="0.31496062992125984" footer="0.31496062992125984"/>
  <pageSetup paperSize="9" scale="90" fitToHeight="0" orientation="landscape" r:id="rId1"/>
  <headerFooter scaleWithDoc="0">
    <oddFooter>&amp;C&amp;K03-013Page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pageSetUpPr fitToPage="1"/>
  </sheetPr>
  <dimension ref="A1:L53"/>
  <sheetViews>
    <sheetView windowProtection="1" view="pageBreakPreview" topLeftCell="A2" zoomScale="80" zoomScaleNormal="100" zoomScaleSheetLayoutView="80" zoomScalePageLayoutView="85" workbookViewId="0">
      <selection activeCell="E19" sqref="E19"/>
    </sheetView>
  </sheetViews>
  <sheetFormatPr defaultColWidth="8.75" defaultRowHeight="12.75"/>
  <cols>
    <col min="1" max="1" width="83.25" style="30" customWidth="1"/>
    <col min="2" max="3" width="11.875" style="2" customWidth="1"/>
    <col min="4" max="4" width="11.875" style="30" customWidth="1"/>
    <col min="5" max="6" width="11.875" style="31" bestFit="1" customWidth="1"/>
    <col min="7" max="10" width="8.75" style="30"/>
    <col min="11" max="12" width="11.5" style="30" bestFit="1" customWidth="1"/>
    <col min="13" max="16384" width="8.75" style="30"/>
  </cols>
  <sheetData>
    <row r="1" spans="1:12" ht="15.75">
      <c r="A1" s="99" t="str">
        <f>SUMMARY!B3</f>
        <v>Nelson Square - 1-51 Vaughan House</v>
      </c>
      <c r="B1" s="127"/>
      <c r="C1" s="127"/>
      <c r="D1" s="285"/>
    </row>
    <row r="2" spans="1:12" ht="15.75">
      <c r="A2" s="99" t="s">
        <v>411</v>
      </c>
      <c r="B2" s="127"/>
      <c r="C2" s="127"/>
      <c r="D2" s="285"/>
    </row>
    <row r="3" spans="1:12">
      <c r="A3" s="285"/>
      <c r="B3" s="127"/>
      <c r="C3" s="127"/>
      <c r="D3" s="285"/>
      <c r="E3" s="792"/>
      <c r="F3" s="792"/>
    </row>
    <row r="4" spans="1:12" ht="12.75" customHeight="1">
      <c r="A4" s="785" t="s">
        <v>6</v>
      </c>
      <c r="B4" s="780" t="s">
        <v>263</v>
      </c>
      <c r="C4" s="780" t="s">
        <v>68</v>
      </c>
      <c r="D4" s="780" t="s">
        <v>72</v>
      </c>
      <c r="E4" s="778" t="s">
        <v>70</v>
      </c>
      <c r="F4" s="778" t="s">
        <v>71</v>
      </c>
    </row>
    <row r="5" spans="1:12" ht="32.25" customHeight="1">
      <c r="A5" s="786"/>
      <c r="B5" s="780"/>
      <c r="C5" s="780"/>
      <c r="D5" s="780"/>
      <c r="E5" s="778"/>
      <c r="F5" s="778"/>
    </row>
    <row r="6" spans="1:12" ht="28.5" customHeight="1">
      <c r="A6" s="100" t="s">
        <v>224</v>
      </c>
      <c r="B6" s="102"/>
      <c r="C6" s="102"/>
      <c r="D6" s="289"/>
      <c r="E6" s="104"/>
      <c r="F6" s="104"/>
    </row>
    <row r="7" spans="1:12">
      <c r="A7" s="101" t="s">
        <v>247</v>
      </c>
      <c r="B7" s="102"/>
      <c r="C7" s="102"/>
      <c r="D7" s="289"/>
      <c r="E7" s="104"/>
      <c r="F7" s="104"/>
    </row>
    <row r="8" spans="1:12">
      <c r="A8" s="105"/>
      <c r="B8" s="106"/>
      <c r="C8" s="106"/>
      <c r="D8" s="292"/>
      <c r="E8" s="18"/>
      <c r="F8" s="18"/>
    </row>
    <row r="9" spans="1:12" ht="20.25" customHeight="1">
      <c r="A9" s="105" t="s">
        <v>248</v>
      </c>
      <c r="B9" s="114"/>
      <c r="C9" s="114"/>
      <c r="D9" s="110"/>
      <c r="E9" s="379"/>
      <c r="F9" s="111"/>
      <c r="G9" s="380"/>
    </row>
    <row r="10" spans="1:12" ht="18.75" customHeight="1">
      <c r="A10" s="105" t="s">
        <v>185</v>
      </c>
      <c r="B10" s="114"/>
      <c r="C10" s="114"/>
      <c r="D10" s="110"/>
      <c r="E10" s="379"/>
      <c r="F10" s="111"/>
      <c r="G10" s="380"/>
    </row>
    <row r="11" spans="1:12">
      <c r="A11" s="108"/>
      <c r="B11" s="114"/>
      <c r="C11" s="114"/>
      <c r="D11" s="110"/>
      <c r="E11" s="379"/>
      <c r="F11" s="111"/>
      <c r="G11" s="380"/>
      <c r="I11" s="722"/>
      <c r="J11" s="722"/>
    </row>
    <row r="12" spans="1:12" ht="29.25" customHeight="1">
      <c r="A12" s="608" t="s">
        <v>314</v>
      </c>
      <c r="B12" s="757" t="s">
        <v>298</v>
      </c>
      <c r="C12" s="114">
        <v>1</v>
      </c>
      <c r="D12" s="110" t="s">
        <v>4</v>
      </c>
      <c r="E12" s="379">
        <v>315</v>
      </c>
      <c r="F12" s="522">
        <f>E12*C12</f>
        <v>315</v>
      </c>
      <c r="G12" s="717"/>
    </row>
    <row r="13" spans="1:12">
      <c r="A13" s="108"/>
      <c r="B13" s="114"/>
      <c r="C13" s="114"/>
      <c r="D13" s="110"/>
      <c r="E13" s="379"/>
      <c r="F13" s="111"/>
      <c r="G13" s="380"/>
    </row>
    <row r="14" spans="1:12" s="476" customFormat="1">
      <c r="A14" s="516" t="s">
        <v>296</v>
      </c>
      <c r="B14" s="521"/>
      <c r="C14" s="517"/>
      <c r="D14" s="518"/>
      <c r="E14" s="519"/>
      <c r="F14" s="520"/>
    </row>
    <row r="15" spans="1:12" s="476" customFormat="1">
      <c r="A15" s="516" t="s">
        <v>297</v>
      </c>
      <c r="B15" s="521" t="s">
        <v>300</v>
      </c>
      <c r="C15" s="672">
        <v>100</v>
      </c>
      <c r="D15" s="519" t="s">
        <v>1</v>
      </c>
      <c r="E15" s="531">
        <v>2.2000000000000002</v>
      </c>
      <c r="F15" s="522">
        <f>E15*C15</f>
        <v>220.00000000000003</v>
      </c>
      <c r="H15" s="523"/>
      <c r="K15" s="756"/>
      <c r="L15" s="756"/>
    </row>
    <row r="16" spans="1:12" s="476" customFormat="1">
      <c r="A16" s="516" t="s">
        <v>299</v>
      </c>
      <c r="B16" s="521" t="s">
        <v>303</v>
      </c>
      <c r="C16" s="672">
        <v>50</v>
      </c>
      <c r="D16" s="519" t="s">
        <v>1</v>
      </c>
      <c r="E16" s="531">
        <v>2.2000000000000002</v>
      </c>
      <c r="F16" s="522">
        <f>E16*C16</f>
        <v>110.00000000000001</v>
      </c>
      <c r="H16" s="523"/>
      <c r="K16" s="756"/>
      <c r="L16" s="756"/>
    </row>
    <row r="17" spans="1:12" s="476" customFormat="1">
      <c r="A17" s="524"/>
      <c r="B17" s="521"/>
      <c r="C17" s="673"/>
      <c r="D17" s="519"/>
      <c r="E17" s="531"/>
      <c r="F17" s="525"/>
      <c r="H17" s="523"/>
    </row>
    <row r="18" spans="1:12" s="476" customFormat="1">
      <c r="A18" s="517" t="s">
        <v>301</v>
      </c>
      <c r="B18" s="521"/>
      <c r="C18" s="672"/>
      <c r="D18" s="519"/>
      <c r="E18" s="531"/>
      <c r="F18" s="525"/>
      <c r="H18" s="523"/>
    </row>
    <row r="19" spans="1:12" s="476" customFormat="1">
      <c r="A19" s="517" t="s">
        <v>302</v>
      </c>
      <c r="B19" s="521" t="s">
        <v>304</v>
      </c>
      <c r="C19" s="672">
        <v>100</v>
      </c>
      <c r="D19" s="526" t="s">
        <v>1</v>
      </c>
      <c r="E19" s="550">
        <v>29.93</v>
      </c>
      <c r="F19" s="522">
        <f>E19*C19</f>
        <v>2993</v>
      </c>
      <c r="H19" s="523"/>
      <c r="K19" s="756"/>
    </row>
    <row r="20" spans="1:12" s="476" customFormat="1">
      <c r="A20" s="516" t="s">
        <v>299</v>
      </c>
      <c r="B20" s="521" t="s">
        <v>307</v>
      </c>
      <c r="C20" s="672">
        <v>75</v>
      </c>
      <c r="D20" s="526" t="s">
        <v>1</v>
      </c>
      <c r="E20" s="550">
        <v>36.75</v>
      </c>
      <c r="F20" s="522">
        <f>E20*C20</f>
        <v>2756.25</v>
      </c>
      <c r="H20" s="523"/>
      <c r="K20" s="756"/>
    </row>
    <row r="21" spans="1:12" s="476" customFormat="1">
      <c r="A21" s="517"/>
      <c r="B21" s="521"/>
      <c r="C21" s="672"/>
      <c r="D21" s="519"/>
      <c r="E21" s="531"/>
      <c r="F21" s="525"/>
      <c r="H21" s="523"/>
    </row>
    <row r="22" spans="1:12" s="476" customFormat="1" ht="28.5" customHeight="1">
      <c r="A22" s="517" t="s">
        <v>305</v>
      </c>
      <c r="B22" s="521"/>
      <c r="C22" s="672"/>
      <c r="D22" s="519"/>
      <c r="E22" s="531"/>
      <c r="F22" s="525"/>
      <c r="H22" s="523"/>
    </row>
    <row r="23" spans="1:12" s="476" customFormat="1">
      <c r="A23" s="528" t="s">
        <v>306</v>
      </c>
      <c r="B23" s="521" t="s">
        <v>309</v>
      </c>
      <c r="C23" s="674">
        <v>80</v>
      </c>
      <c r="D23" s="526" t="s">
        <v>1</v>
      </c>
      <c r="E23" s="531">
        <v>131.83000000000001</v>
      </c>
      <c r="F23" s="522">
        <f>E23*C23</f>
        <v>10546.400000000001</v>
      </c>
      <c r="H23" s="523"/>
      <c r="K23" s="756"/>
      <c r="L23" s="756"/>
    </row>
    <row r="24" spans="1:12" s="476" customFormat="1">
      <c r="A24" s="528" t="s">
        <v>308</v>
      </c>
      <c r="B24" s="521" t="s">
        <v>311</v>
      </c>
      <c r="C24" s="674">
        <v>60</v>
      </c>
      <c r="D24" s="526" t="s">
        <v>1</v>
      </c>
      <c r="E24" s="531">
        <v>131.83000000000001</v>
      </c>
      <c r="F24" s="522">
        <f>E24*C24</f>
        <v>7909.8000000000011</v>
      </c>
      <c r="H24" s="523"/>
      <c r="K24" s="756"/>
      <c r="L24" s="756"/>
    </row>
    <row r="25" spans="1:12" s="476" customFormat="1">
      <c r="A25" s="528"/>
      <c r="B25" s="521"/>
      <c r="C25" s="674"/>
      <c r="D25" s="526"/>
      <c r="E25" s="531"/>
      <c r="F25" s="529"/>
      <c r="H25" s="523"/>
    </row>
    <row r="26" spans="1:12" s="476" customFormat="1">
      <c r="A26" s="528" t="s">
        <v>310</v>
      </c>
      <c r="B26" s="521" t="s">
        <v>313</v>
      </c>
      <c r="C26" s="674">
        <v>80</v>
      </c>
      <c r="D26" s="526" t="s">
        <v>2</v>
      </c>
      <c r="E26" s="531">
        <v>6.59</v>
      </c>
      <c r="F26" s="522">
        <f>E26*C26</f>
        <v>527.20000000000005</v>
      </c>
      <c r="H26" s="523"/>
      <c r="K26" s="756"/>
      <c r="L26" s="756"/>
    </row>
    <row r="27" spans="1:12" s="476" customFormat="1">
      <c r="A27" s="528" t="s">
        <v>312</v>
      </c>
      <c r="B27" s="521" t="s">
        <v>343</v>
      </c>
      <c r="C27" s="674">
        <v>60</v>
      </c>
      <c r="D27" s="526" t="s">
        <v>2</v>
      </c>
      <c r="E27" s="531">
        <v>6.59</v>
      </c>
      <c r="F27" s="522">
        <f>E27*C27</f>
        <v>395.4</v>
      </c>
      <c r="H27" s="523"/>
      <c r="K27" s="756"/>
      <c r="L27" s="756"/>
    </row>
    <row r="28" spans="1:12" s="476" customFormat="1">
      <c r="A28" s="528"/>
      <c r="B28" s="526"/>
      <c r="C28" s="526"/>
      <c r="D28" s="526"/>
      <c r="E28" s="531"/>
      <c r="F28" s="527"/>
      <c r="H28" s="523"/>
    </row>
    <row r="29" spans="1:12" s="476" customFormat="1">
      <c r="A29" s="528"/>
      <c r="B29" s="526"/>
      <c r="C29" s="526"/>
      <c r="D29" s="526"/>
      <c r="E29" s="531"/>
      <c r="F29" s="527"/>
      <c r="H29" s="523"/>
    </row>
    <row r="30" spans="1:12" s="476" customFormat="1" ht="25.5">
      <c r="A30" s="528" t="s">
        <v>390</v>
      </c>
      <c r="B30" s="526"/>
      <c r="C30" s="526"/>
      <c r="D30" s="526"/>
      <c r="E30" s="531"/>
      <c r="F30" s="527"/>
      <c r="H30" s="523"/>
    </row>
    <row r="31" spans="1:12" s="476" customFormat="1">
      <c r="A31" s="528" t="s">
        <v>306</v>
      </c>
      <c r="B31" s="521" t="s">
        <v>309</v>
      </c>
      <c r="C31" s="674">
        <f>19*2</f>
        <v>38</v>
      </c>
      <c r="D31" s="526" t="s">
        <v>1</v>
      </c>
      <c r="E31" s="531">
        <v>131.83000000000001</v>
      </c>
      <c r="F31" s="522">
        <f>E31*C31</f>
        <v>5009.5400000000009</v>
      </c>
      <c r="H31" s="523"/>
      <c r="K31" s="756"/>
      <c r="L31" s="756"/>
    </row>
    <row r="32" spans="1:12" s="476" customFormat="1">
      <c r="A32" s="528" t="s">
        <v>308</v>
      </c>
      <c r="B32" s="521" t="s">
        <v>311</v>
      </c>
      <c r="C32" s="674">
        <v>20</v>
      </c>
      <c r="D32" s="526" t="s">
        <v>1</v>
      </c>
      <c r="E32" s="531">
        <v>131.83000000000001</v>
      </c>
      <c r="F32" s="522">
        <f>E32*C32</f>
        <v>2636.6000000000004</v>
      </c>
      <c r="H32" s="523"/>
      <c r="K32" s="756"/>
      <c r="L32" s="756"/>
    </row>
    <row r="33" spans="1:12" s="476" customFormat="1">
      <c r="A33" s="528"/>
      <c r="B33" s="521"/>
      <c r="C33" s="674"/>
      <c r="D33" s="526"/>
      <c r="E33" s="531"/>
      <c r="F33" s="529"/>
      <c r="H33" s="523"/>
    </row>
    <row r="34" spans="1:12" s="476" customFormat="1">
      <c r="A34" s="528" t="s">
        <v>310</v>
      </c>
      <c r="B34" s="521" t="s">
        <v>313</v>
      </c>
      <c r="C34" s="674">
        <v>40</v>
      </c>
      <c r="D34" s="526" t="s">
        <v>2</v>
      </c>
      <c r="E34" s="531">
        <v>6.59</v>
      </c>
      <c r="F34" s="522">
        <f>E34*C34</f>
        <v>263.60000000000002</v>
      </c>
      <c r="H34" s="523"/>
      <c r="K34" s="756"/>
      <c r="L34" s="756"/>
    </row>
    <row r="35" spans="1:12" s="476" customFormat="1">
      <c r="A35" s="528" t="s">
        <v>312</v>
      </c>
      <c r="B35" s="521" t="s">
        <v>343</v>
      </c>
      <c r="C35" s="674">
        <v>20</v>
      </c>
      <c r="D35" s="526" t="s">
        <v>2</v>
      </c>
      <c r="E35" s="531">
        <v>6.59</v>
      </c>
      <c r="F35" s="522">
        <f>E35*C35</f>
        <v>131.80000000000001</v>
      </c>
      <c r="H35" s="523"/>
      <c r="K35" s="756"/>
      <c r="L35" s="756"/>
    </row>
    <row r="36" spans="1:12" s="476" customFormat="1">
      <c r="A36" s="528"/>
      <c r="B36" s="521"/>
      <c r="C36" s="674"/>
      <c r="D36" s="526"/>
      <c r="E36" s="531"/>
      <c r="F36" s="527"/>
      <c r="H36" s="523"/>
    </row>
    <row r="37" spans="1:12" s="476" customFormat="1">
      <c r="A37" s="677" t="s">
        <v>420</v>
      </c>
      <c r="B37" s="521"/>
      <c r="C37" s="674"/>
      <c r="D37" s="526"/>
      <c r="E37" s="531"/>
      <c r="F37" s="527"/>
      <c r="H37" s="523"/>
    </row>
    <row r="38" spans="1:12" s="476" customFormat="1">
      <c r="A38" s="528"/>
      <c r="B38" s="521"/>
      <c r="C38" s="674"/>
      <c r="D38" s="526"/>
      <c r="E38" s="531"/>
      <c r="F38" s="527"/>
      <c r="H38" s="523"/>
    </row>
    <row r="39" spans="1:12" s="476" customFormat="1">
      <c r="A39" s="511" t="s">
        <v>419</v>
      </c>
      <c r="B39" s="678"/>
      <c r="C39" s="679"/>
      <c r="D39" s="680"/>
      <c r="E39" s="681"/>
      <c r="F39" s="682"/>
    </row>
    <row r="40" spans="1:12" s="476" customFormat="1">
      <c r="A40" s="548"/>
      <c r="B40" s="678"/>
      <c r="C40" s="679"/>
      <c r="D40" s="680"/>
      <c r="E40" s="681"/>
      <c r="F40" s="683"/>
    </row>
    <row r="41" spans="1:12" s="476" customFormat="1">
      <c r="A41" s="684" t="s">
        <v>413</v>
      </c>
      <c r="B41" s="678"/>
      <c r="C41" s="679"/>
      <c r="D41" s="680"/>
      <c r="E41" s="681"/>
      <c r="F41" s="683"/>
    </row>
    <row r="42" spans="1:12" s="476" customFormat="1">
      <c r="A42" s="548"/>
      <c r="B42" s="678"/>
      <c r="C42" s="679"/>
      <c r="D42" s="680"/>
      <c r="E42" s="681"/>
      <c r="F42" s="683"/>
    </row>
    <row r="43" spans="1:12" s="476" customFormat="1" ht="38.25">
      <c r="A43" s="548" t="s">
        <v>414</v>
      </c>
      <c r="B43" s="678"/>
      <c r="C43" s="679"/>
      <c r="D43" s="680"/>
      <c r="E43" s="681"/>
      <c r="F43" s="683"/>
    </row>
    <row r="44" spans="1:12" s="476" customFormat="1">
      <c r="A44" s="548" t="s">
        <v>415</v>
      </c>
      <c r="B44" s="678" t="s">
        <v>416</v>
      </c>
      <c r="C44" s="685">
        <v>200</v>
      </c>
      <c r="D44" s="680" t="s">
        <v>1</v>
      </c>
      <c r="E44" s="686">
        <v>3.3</v>
      </c>
      <c r="F44" s="687">
        <f>C44*E44</f>
        <v>660</v>
      </c>
      <c r="K44" s="756"/>
      <c r="L44" s="756"/>
    </row>
    <row r="45" spans="1:12" s="476" customFormat="1">
      <c r="A45" s="688"/>
      <c r="B45" s="678"/>
      <c r="C45" s="679"/>
      <c r="D45" s="680"/>
      <c r="E45" s="681"/>
      <c r="F45" s="687"/>
    </row>
    <row r="46" spans="1:12" s="476" customFormat="1" ht="25.5">
      <c r="A46" s="688" t="s">
        <v>417</v>
      </c>
      <c r="B46" s="548"/>
      <c r="C46" s="679"/>
      <c r="D46" s="680"/>
      <c r="E46" s="681"/>
      <c r="F46" s="687"/>
    </row>
    <row r="47" spans="1:12" s="476" customFormat="1">
      <c r="A47" s="689" t="s">
        <v>415</v>
      </c>
      <c r="B47" s="548" t="s">
        <v>418</v>
      </c>
      <c r="C47" s="685">
        <f>C44</f>
        <v>200</v>
      </c>
      <c r="D47" s="680" t="s">
        <v>1</v>
      </c>
      <c r="E47" s="681">
        <v>0.36</v>
      </c>
      <c r="F47" s="687">
        <f>C47*E47</f>
        <v>72</v>
      </c>
      <c r="K47" s="756"/>
      <c r="L47" s="756"/>
    </row>
    <row r="48" spans="1:12" s="476" customFormat="1">
      <c r="A48" s="528"/>
      <c r="B48" s="521"/>
      <c r="C48" s="674"/>
      <c r="D48" s="526"/>
      <c r="E48" s="531"/>
      <c r="F48" s="527"/>
      <c r="H48" s="523"/>
    </row>
    <row r="49" spans="1:12" s="476" customFormat="1">
      <c r="A49" s="528" t="s">
        <v>421</v>
      </c>
      <c r="B49" s="521"/>
      <c r="C49" s="674"/>
      <c r="D49" s="526"/>
      <c r="E49" s="531"/>
      <c r="F49" s="527"/>
      <c r="H49" s="523"/>
    </row>
    <row r="50" spans="1:12" s="476" customFormat="1">
      <c r="A50" s="528"/>
      <c r="B50" s="521"/>
      <c r="C50" s="674"/>
      <c r="D50" s="526"/>
      <c r="E50" s="531"/>
      <c r="F50" s="527"/>
      <c r="H50" s="523"/>
    </row>
    <row r="51" spans="1:12">
      <c r="A51" s="528"/>
      <c r="B51" s="526"/>
      <c r="C51" s="526"/>
      <c r="D51" s="91"/>
      <c r="E51" s="327"/>
      <c r="F51" s="327"/>
    </row>
    <row r="52" spans="1:12" ht="12.75" customHeight="1" thickBot="1">
      <c r="A52" s="44"/>
      <c r="B52" s="530"/>
      <c r="C52" s="464"/>
      <c r="D52" s="783" t="s">
        <v>131</v>
      </c>
      <c r="E52" s="784"/>
      <c r="F52" s="283">
        <f>SUM(F10:F51)</f>
        <v>34546.590000000011</v>
      </c>
      <c r="L52" s="763"/>
    </row>
    <row r="53" spans="1:12" ht="13.5" thickTop="1"/>
  </sheetData>
  <sheetProtection selectLockedCells="1"/>
  <protectedRanges>
    <protectedRange sqref="F17:F18 F21:F22 F25 F33" name="Range1_18_3_1"/>
  </protectedRanges>
  <mergeCells count="8">
    <mergeCell ref="D52:E52"/>
    <mergeCell ref="C4:C5"/>
    <mergeCell ref="E3:F3"/>
    <mergeCell ref="A4:A5"/>
    <mergeCell ref="B4:B5"/>
    <mergeCell ref="D4:D5"/>
    <mergeCell ref="E4:E5"/>
    <mergeCell ref="F4:F5"/>
  </mergeCells>
  <dataValidations disablePrompts="1" count="2">
    <dataValidation type="list" allowBlank="1" showInputMessage="1" showErrorMessage="1" sqref="A20" xr:uid="{00000000-0002-0000-0600-000000000000}">
      <formula1>#REF!</formula1>
    </dataValidation>
    <dataValidation type="list" allowBlank="1" showInputMessage="1" showErrorMessage="1" sqref="D14 A14:A16" xr:uid="{00000000-0002-0000-0600-000001000000}">
      <formula1>#REF!</formula1>
    </dataValidation>
  </dataValidations>
  <pageMargins left="0.59055118110236227" right="0.39370078740157483" top="0.39370078740157483" bottom="0.59055118110236227" header="0.31496062992125984" footer="0.31496062992125984"/>
  <pageSetup paperSize="9" scale="84" fitToHeight="0" orientation="landscape" r:id="rId1"/>
  <headerFooter scaleWithDoc="0">
    <oddFooter>&amp;C&amp;K03-013Page &amp;P of &amp;N</oddFooter>
  </headerFooter>
  <rowBreaks count="1" manualBreakCount="1">
    <brk id="28" max="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pageSetUpPr fitToPage="1"/>
  </sheetPr>
  <dimension ref="A1:H25"/>
  <sheetViews>
    <sheetView windowProtection="1" view="pageBreakPreview" zoomScale="85" zoomScaleNormal="100" zoomScaleSheetLayoutView="85" zoomScalePageLayoutView="85" workbookViewId="0">
      <selection activeCell="D9" sqref="D9"/>
    </sheetView>
  </sheetViews>
  <sheetFormatPr defaultColWidth="8.75" defaultRowHeight="12.75"/>
  <cols>
    <col min="1" max="1" width="83.25" style="30" customWidth="1"/>
    <col min="2" max="3" width="11.875" style="2" customWidth="1"/>
    <col min="4" max="4" width="11.875" style="30" customWidth="1"/>
    <col min="5" max="6" width="11.875" style="31" bestFit="1" customWidth="1"/>
    <col min="7" max="16384" width="8.75" style="30"/>
  </cols>
  <sheetData>
    <row r="1" spans="1:8" ht="15.75">
      <c r="A1" s="99" t="str">
        <f>SUMMARY!B3</f>
        <v>Nelson Square - 1-51 Vaughan House</v>
      </c>
      <c r="B1" s="127"/>
      <c r="C1" s="127"/>
      <c r="D1" s="285"/>
    </row>
    <row r="2" spans="1:8" ht="15.75">
      <c r="A2" s="99" t="s">
        <v>389</v>
      </c>
      <c r="B2" s="127"/>
      <c r="C2" s="127"/>
      <c r="D2" s="285"/>
    </row>
    <row r="3" spans="1:8">
      <c r="A3" s="285"/>
      <c r="B3" s="127"/>
      <c r="C3" s="127"/>
      <c r="D3" s="285"/>
      <c r="E3" s="792"/>
      <c r="F3" s="792"/>
    </row>
    <row r="4" spans="1:8" ht="12.75" customHeight="1">
      <c r="A4" s="785" t="s">
        <v>6</v>
      </c>
      <c r="B4" s="780" t="s">
        <v>263</v>
      </c>
      <c r="C4" s="780" t="s">
        <v>68</v>
      </c>
      <c r="D4" s="780" t="s">
        <v>72</v>
      </c>
      <c r="E4" s="778" t="s">
        <v>70</v>
      </c>
      <c r="F4" s="778" t="s">
        <v>71</v>
      </c>
    </row>
    <row r="5" spans="1:8" ht="32.25" customHeight="1">
      <c r="A5" s="786"/>
      <c r="B5" s="780"/>
      <c r="C5" s="780"/>
      <c r="D5" s="780"/>
      <c r="E5" s="778"/>
      <c r="F5" s="778"/>
    </row>
    <row r="6" spans="1:8" ht="28.5" customHeight="1">
      <c r="A6" s="100" t="s">
        <v>224</v>
      </c>
      <c r="B6" s="102"/>
      <c r="C6" s="102"/>
      <c r="D6" s="289"/>
      <c r="E6" s="104"/>
      <c r="F6" s="104"/>
    </row>
    <row r="7" spans="1:8">
      <c r="A7" s="101" t="str">
        <f>A2</f>
        <v>Communal Walkways &amp; Private Balconies</v>
      </c>
      <c r="B7" s="102"/>
      <c r="C7" s="102"/>
      <c r="D7" s="289"/>
      <c r="E7" s="104"/>
      <c r="F7" s="104"/>
    </row>
    <row r="8" spans="1:8">
      <c r="A8" s="105"/>
      <c r="B8" s="106"/>
      <c r="C8" s="106"/>
      <c r="D8" s="292"/>
      <c r="E8" s="18"/>
      <c r="F8" s="18"/>
    </row>
    <row r="9" spans="1:8">
      <c r="A9" s="105" t="s">
        <v>392</v>
      </c>
      <c r="B9" s="114"/>
      <c r="C9" s="114"/>
      <c r="D9" s="110"/>
      <c r="E9" s="379"/>
      <c r="F9" s="111"/>
      <c r="G9" s="380"/>
    </row>
    <row r="10" spans="1:8">
      <c r="A10" s="105"/>
      <c r="B10" s="114"/>
      <c r="C10" s="114"/>
      <c r="D10" s="110"/>
      <c r="E10" s="379"/>
      <c r="F10" s="111"/>
      <c r="G10" s="717"/>
    </row>
    <row r="11" spans="1:8" ht="25.5">
      <c r="A11" s="108" t="s">
        <v>391</v>
      </c>
      <c r="B11" s="114" t="s">
        <v>393</v>
      </c>
      <c r="C11" s="114">
        <v>120</v>
      </c>
      <c r="D11" s="110" t="s">
        <v>3</v>
      </c>
      <c r="E11" s="379">
        <v>21</v>
      </c>
      <c r="F11" s="111">
        <f>E11*C11</f>
        <v>2520</v>
      </c>
      <c r="G11" s="380"/>
    </row>
    <row r="12" spans="1:8">
      <c r="A12" s="108" t="s">
        <v>394</v>
      </c>
      <c r="B12" s="114" t="s">
        <v>395</v>
      </c>
      <c r="C12" s="114">
        <v>50</v>
      </c>
      <c r="D12" s="110" t="s">
        <v>2</v>
      </c>
      <c r="E12" s="379">
        <v>10.5</v>
      </c>
      <c r="F12" s="111">
        <f>E12*C12</f>
        <v>525</v>
      </c>
      <c r="G12" s="380"/>
    </row>
    <row r="13" spans="1:8">
      <c r="A13" s="108" t="s">
        <v>396</v>
      </c>
      <c r="B13" s="114" t="s">
        <v>397</v>
      </c>
      <c r="C13" s="114">
        <v>50</v>
      </c>
      <c r="D13" s="110" t="s">
        <v>2</v>
      </c>
      <c r="E13" s="379">
        <v>100</v>
      </c>
      <c r="F13" s="111">
        <f>E13*C13</f>
        <v>5000</v>
      </c>
      <c r="G13" s="380"/>
      <c r="H13" s="722"/>
    </row>
    <row r="14" spans="1:8" s="476" customFormat="1">
      <c r="A14" s="108" t="s">
        <v>398</v>
      </c>
      <c r="B14" s="521"/>
      <c r="C14" s="673"/>
      <c r="D14" s="519"/>
      <c r="E14" s="379"/>
      <c r="F14" s="525"/>
      <c r="H14" s="523"/>
    </row>
    <row r="15" spans="1:8" s="476" customFormat="1">
      <c r="A15" s="108" t="s">
        <v>399</v>
      </c>
      <c r="B15" s="521" t="s">
        <v>400</v>
      </c>
      <c r="C15" s="672">
        <v>50</v>
      </c>
      <c r="D15" s="519" t="s">
        <v>2</v>
      </c>
      <c r="E15" s="379">
        <v>45.15</v>
      </c>
      <c r="F15" s="111">
        <f>E15*C15</f>
        <v>2257.5</v>
      </c>
      <c r="H15" s="523"/>
    </row>
    <row r="16" spans="1:8" s="476" customFormat="1" ht="25.5">
      <c r="A16" s="108" t="s">
        <v>403</v>
      </c>
      <c r="B16" s="521" t="s">
        <v>404</v>
      </c>
      <c r="C16" s="672">
        <v>30</v>
      </c>
      <c r="D16" s="519" t="s">
        <v>3</v>
      </c>
      <c r="E16" s="379">
        <v>47.25</v>
      </c>
      <c r="F16" s="111">
        <f>E16*C16</f>
        <v>1417.5</v>
      </c>
      <c r="H16" s="523"/>
    </row>
    <row r="17" spans="1:8" s="476" customFormat="1" ht="25.5">
      <c r="A17" s="108" t="s">
        <v>405</v>
      </c>
      <c r="B17" s="521" t="s">
        <v>406</v>
      </c>
      <c r="C17" s="672">
        <v>30</v>
      </c>
      <c r="D17" s="519" t="s">
        <v>3</v>
      </c>
      <c r="E17" s="379">
        <v>12.600000000000001</v>
      </c>
      <c r="F17" s="111">
        <f>E17*C17</f>
        <v>378.00000000000006</v>
      </c>
      <c r="H17" s="523"/>
    </row>
    <row r="18" spans="1:8" s="476" customFormat="1">
      <c r="A18" s="108"/>
      <c r="B18" s="521"/>
      <c r="C18" s="672"/>
      <c r="D18" s="519"/>
      <c r="E18" s="531"/>
      <c r="F18" s="525"/>
      <c r="H18" s="523"/>
    </row>
    <row r="19" spans="1:8" s="476" customFormat="1">
      <c r="A19" s="108" t="s">
        <v>407</v>
      </c>
      <c r="B19" s="521"/>
      <c r="C19" s="672"/>
      <c r="D19" s="519"/>
      <c r="E19" s="531"/>
      <c r="F19" s="525"/>
      <c r="H19" s="523"/>
    </row>
    <row r="20" spans="1:8" s="476" customFormat="1" ht="38.25">
      <c r="A20" s="108" t="s">
        <v>408</v>
      </c>
      <c r="B20" s="521"/>
      <c r="C20" s="672"/>
      <c r="D20" s="519"/>
      <c r="E20" s="531"/>
      <c r="F20" s="525"/>
      <c r="H20" s="523"/>
    </row>
    <row r="21" spans="1:8" s="476" customFormat="1">
      <c r="A21" s="517" t="s">
        <v>302</v>
      </c>
      <c r="B21" s="521" t="s">
        <v>409</v>
      </c>
      <c r="C21" s="672">
        <v>50</v>
      </c>
      <c r="D21" s="526" t="s">
        <v>1</v>
      </c>
      <c r="E21" s="379">
        <v>57.75</v>
      </c>
      <c r="F21" s="111">
        <f>E21*C21</f>
        <v>2887.5</v>
      </c>
      <c r="H21" s="523"/>
    </row>
    <row r="22" spans="1:8" s="476" customFormat="1">
      <c r="A22" s="516" t="s">
        <v>299</v>
      </c>
      <c r="B22" s="521" t="s">
        <v>410</v>
      </c>
      <c r="C22" s="672">
        <v>80</v>
      </c>
      <c r="D22" s="526" t="s">
        <v>1</v>
      </c>
      <c r="E22" s="379">
        <v>68.25</v>
      </c>
      <c r="F22" s="111">
        <f>E22*C22</f>
        <v>5460</v>
      </c>
      <c r="H22" s="523"/>
    </row>
    <row r="23" spans="1:8">
      <c r="A23" s="528"/>
      <c r="B23" s="526"/>
      <c r="C23" s="526"/>
      <c r="D23" s="91"/>
      <c r="E23" s="327"/>
      <c r="F23" s="327"/>
    </row>
    <row r="24" spans="1:8" ht="12.75" customHeight="1" thickBot="1">
      <c r="A24" s="44"/>
      <c r="B24" s="530"/>
      <c r="C24" s="665"/>
      <c r="D24" s="783" t="s">
        <v>131</v>
      </c>
      <c r="E24" s="784"/>
      <c r="F24" s="283">
        <f>SUM(F9:F22)</f>
        <v>20445.5</v>
      </c>
    </row>
    <row r="25" spans="1:8" ht="13.5" thickTop="1"/>
  </sheetData>
  <sheetProtection selectLockedCells="1"/>
  <protectedRanges>
    <protectedRange sqref="F14 F18:F20" name="Range1_18_3_1"/>
  </protectedRanges>
  <mergeCells count="8">
    <mergeCell ref="D24:E24"/>
    <mergeCell ref="E3:F3"/>
    <mergeCell ref="A4:A5"/>
    <mergeCell ref="B4:B5"/>
    <mergeCell ref="C4:C5"/>
    <mergeCell ref="D4:D5"/>
    <mergeCell ref="E4:E5"/>
    <mergeCell ref="F4:F5"/>
  </mergeCells>
  <dataValidations disablePrompts="1" count="1">
    <dataValidation type="list" allowBlank="1" showInputMessage="1" showErrorMessage="1" sqref="A22" xr:uid="{00000000-0002-0000-0700-000000000000}">
      <formula1>#REF!</formula1>
    </dataValidation>
  </dataValidations>
  <pageMargins left="0.59055118110236227" right="0.39370078740157483" top="0.39370078740157483" bottom="0.59055118110236227" header="0.31496062992125984" footer="0.31496062992125984"/>
  <pageSetup paperSize="9" scale="84" fitToHeight="0" orientation="landscape" r:id="rId1"/>
  <headerFooter scaleWithDoc="0">
    <oddFooter>&amp;C&amp;K03-013Page &amp;P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50"/>
    <pageSetUpPr fitToPage="1"/>
  </sheetPr>
  <dimension ref="A1:QJ15"/>
  <sheetViews>
    <sheetView windowProtection="1" view="pageBreakPreview" zoomScaleNormal="85" zoomScaleSheetLayoutView="100" zoomScalePageLayoutView="85" workbookViewId="0">
      <selection activeCell="F8" sqref="F8"/>
    </sheetView>
  </sheetViews>
  <sheetFormatPr defaultColWidth="8.75" defaultRowHeight="12.75"/>
  <cols>
    <col min="1" max="1" width="84.75" style="30" customWidth="1"/>
    <col min="2" max="2" width="12.25" style="30" customWidth="1"/>
    <col min="3" max="3" width="11.875" style="30" customWidth="1"/>
    <col min="4" max="4" width="8.875" style="2" customWidth="1"/>
    <col min="5" max="5" width="14.625" style="303" customWidth="1"/>
    <col min="6" max="6" width="11.875" style="287" bestFit="1" customWidth="1"/>
    <col min="7" max="7" width="8.75" style="30"/>
    <col min="8" max="8" width="9.375" style="30" bestFit="1" customWidth="1"/>
    <col min="9" max="16384" width="8.75" style="30"/>
  </cols>
  <sheetData>
    <row r="1" spans="1:452" ht="15.75">
      <c r="A1" s="99" t="str">
        <f>SUMMARY!B3</f>
        <v>Nelson Square - 1-51 Vaughan House</v>
      </c>
      <c r="B1" s="99"/>
      <c r="C1" s="117"/>
      <c r="D1" s="127"/>
    </row>
    <row r="2" spans="1:452" ht="15.75">
      <c r="A2" s="99" t="s">
        <v>30</v>
      </c>
      <c r="B2" s="99"/>
      <c r="C2" s="285"/>
      <c r="D2" s="127"/>
      <c r="E2" s="795"/>
      <c r="F2" s="796"/>
    </row>
    <row r="3" spans="1:452" ht="12.75" customHeight="1">
      <c r="A3" s="785" t="s">
        <v>107</v>
      </c>
      <c r="B3" s="785" t="s">
        <v>263</v>
      </c>
      <c r="C3" s="785" t="s">
        <v>68</v>
      </c>
      <c r="D3" s="797" t="s">
        <v>69</v>
      </c>
      <c r="E3" s="772" t="s">
        <v>70</v>
      </c>
      <c r="F3" s="772" t="s">
        <v>71</v>
      </c>
    </row>
    <row r="4" spans="1:452" ht="24" customHeight="1">
      <c r="A4" s="786"/>
      <c r="B4" s="786"/>
      <c r="C4" s="786"/>
      <c r="D4" s="797"/>
      <c r="E4" s="772"/>
      <c r="F4" s="772"/>
    </row>
    <row r="5" spans="1:452" ht="17.25" customHeight="1">
      <c r="A5" s="302" t="s">
        <v>31</v>
      </c>
      <c r="B5" s="302"/>
      <c r="C5" s="302"/>
      <c r="D5" s="119"/>
      <c r="E5" s="120"/>
      <c r="F5" s="121"/>
    </row>
    <row r="6" spans="1:452" s="91" customFormat="1" ht="15.75" customHeight="1">
      <c r="A6" s="281" t="s">
        <v>246</v>
      </c>
      <c r="B6" s="281"/>
      <c r="C6" s="281"/>
      <c r="D6" s="122"/>
      <c r="E6" s="120"/>
      <c r="F6" s="121"/>
      <c r="G6" s="304"/>
      <c r="H6" s="304"/>
      <c r="I6" s="304"/>
      <c r="J6" s="304"/>
      <c r="K6" s="304"/>
      <c r="L6" s="304"/>
      <c r="M6" s="304"/>
      <c r="N6" s="304"/>
      <c r="O6" s="304"/>
      <c r="P6" s="304"/>
      <c r="Q6" s="304"/>
      <c r="R6" s="304"/>
      <c r="S6" s="304"/>
      <c r="T6" s="304"/>
      <c r="U6" s="304"/>
      <c r="V6" s="304"/>
      <c r="W6" s="304"/>
      <c r="X6" s="304"/>
      <c r="Y6" s="304"/>
      <c r="Z6" s="304"/>
      <c r="AA6" s="304"/>
      <c r="AB6" s="304"/>
      <c r="AC6" s="304"/>
      <c r="AD6" s="304"/>
      <c r="AE6" s="304"/>
      <c r="AF6" s="304"/>
      <c r="AG6" s="304"/>
      <c r="AH6" s="304"/>
      <c r="AI6" s="304"/>
      <c r="AJ6" s="304"/>
      <c r="AK6" s="304"/>
      <c r="AL6" s="304"/>
      <c r="AM6" s="304"/>
      <c r="AN6" s="304"/>
      <c r="AO6" s="304"/>
      <c r="AP6" s="304"/>
      <c r="AQ6" s="304"/>
      <c r="AR6" s="304"/>
      <c r="AS6" s="304"/>
      <c r="AT6" s="304"/>
      <c r="AU6" s="304"/>
      <c r="AV6" s="304"/>
      <c r="AW6" s="304"/>
      <c r="AX6" s="304"/>
      <c r="AY6" s="304"/>
      <c r="AZ6" s="304"/>
      <c r="BA6" s="304"/>
      <c r="BB6" s="304"/>
      <c r="BC6" s="304"/>
      <c r="BD6" s="304"/>
      <c r="BE6" s="304"/>
      <c r="BF6" s="304"/>
      <c r="BG6" s="304"/>
      <c r="BH6" s="304"/>
      <c r="BI6" s="304"/>
      <c r="BJ6" s="304"/>
      <c r="BK6" s="304"/>
      <c r="BL6" s="304"/>
      <c r="BM6" s="304"/>
      <c r="BN6" s="304"/>
      <c r="BO6" s="304"/>
      <c r="BP6" s="304"/>
      <c r="BQ6" s="304"/>
      <c r="BR6" s="304"/>
      <c r="BS6" s="304"/>
      <c r="BT6" s="304"/>
      <c r="BU6" s="304"/>
      <c r="BV6" s="304"/>
      <c r="BW6" s="304"/>
      <c r="BX6" s="304"/>
      <c r="BY6" s="304"/>
      <c r="BZ6" s="304"/>
      <c r="CA6" s="304"/>
      <c r="CB6" s="304"/>
      <c r="CC6" s="304"/>
      <c r="CD6" s="304"/>
      <c r="CE6" s="304"/>
      <c r="CF6" s="304"/>
      <c r="CG6" s="304"/>
      <c r="CH6" s="304"/>
      <c r="CI6" s="304"/>
      <c r="CJ6" s="304"/>
      <c r="CK6" s="304"/>
      <c r="CL6" s="304"/>
      <c r="CM6" s="304"/>
      <c r="CN6" s="304"/>
      <c r="CO6" s="304"/>
      <c r="CP6" s="304"/>
      <c r="CQ6" s="304"/>
      <c r="CR6" s="304"/>
      <c r="CS6" s="304"/>
      <c r="CT6" s="304"/>
      <c r="CU6" s="304"/>
      <c r="CV6" s="304"/>
      <c r="CW6" s="304"/>
      <c r="CX6" s="304"/>
      <c r="CY6" s="304"/>
      <c r="CZ6" s="304"/>
      <c r="DA6" s="304"/>
      <c r="DB6" s="304"/>
      <c r="DC6" s="304"/>
      <c r="DD6" s="304"/>
      <c r="DE6" s="304"/>
      <c r="DF6" s="304"/>
      <c r="DG6" s="304"/>
      <c r="DH6" s="304"/>
      <c r="DI6" s="304"/>
      <c r="DJ6" s="304"/>
      <c r="DK6" s="304"/>
      <c r="DL6" s="304"/>
      <c r="DM6" s="304"/>
      <c r="DN6" s="304"/>
      <c r="DO6" s="304"/>
      <c r="DP6" s="304"/>
      <c r="DQ6" s="304"/>
      <c r="DR6" s="304"/>
      <c r="DS6" s="304"/>
      <c r="DT6" s="304"/>
      <c r="DU6" s="304"/>
      <c r="DV6" s="304"/>
      <c r="DW6" s="304"/>
      <c r="DX6" s="304"/>
      <c r="DY6" s="304"/>
      <c r="DZ6" s="304"/>
      <c r="EA6" s="304"/>
      <c r="EB6" s="304"/>
      <c r="EC6" s="304"/>
      <c r="ED6" s="304"/>
      <c r="EE6" s="304"/>
      <c r="EF6" s="304"/>
      <c r="EG6" s="304"/>
      <c r="EH6" s="304"/>
      <c r="EI6" s="304"/>
      <c r="EJ6" s="304"/>
      <c r="EK6" s="304"/>
      <c r="EL6" s="304"/>
      <c r="EM6" s="304"/>
      <c r="EN6" s="304"/>
      <c r="EO6" s="304"/>
      <c r="EP6" s="304"/>
      <c r="EQ6" s="304"/>
      <c r="ER6" s="304"/>
      <c r="ES6" s="304"/>
      <c r="ET6" s="304"/>
      <c r="EU6" s="304"/>
      <c r="EV6" s="304"/>
      <c r="EW6" s="304"/>
      <c r="EX6" s="304"/>
      <c r="EY6" s="304"/>
      <c r="EZ6" s="304"/>
      <c r="FA6" s="304"/>
      <c r="FB6" s="304"/>
      <c r="FC6" s="304"/>
      <c r="FD6" s="304"/>
      <c r="FE6" s="304"/>
      <c r="FF6" s="304"/>
      <c r="FG6" s="304"/>
      <c r="FH6" s="304"/>
      <c r="FI6" s="304"/>
      <c r="FJ6" s="304"/>
      <c r="FK6" s="304"/>
      <c r="FL6" s="304"/>
      <c r="FM6" s="304"/>
      <c r="FN6" s="304"/>
      <c r="FO6" s="304"/>
      <c r="FP6" s="304"/>
      <c r="FQ6" s="304"/>
      <c r="FR6" s="304"/>
      <c r="FS6" s="304"/>
      <c r="FT6" s="304"/>
      <c r="FU6" s="304"/>
      <c r="FV6" s="304"/>
      <c r="FW6" s="304"/>
      <c r="FX6" s="304"/>
      <c r="FY6" s="304"/>
      <c r="FZ6" s="304"/>
      <c r="GA6" s="304"/>
      <c r="GB6" s="304"/>
      <c r="GC6" s="304"/>
      <c r="GD6" s="304"/>
      <c r="GE6" s="304"/>
      <c r="GF6" s="304"/>
      <c r="GG6" s="304"/>
      <c r="GH6" s="304"/>
      <c r="GI6" s="304"/>
      <c r="GJ6" s="304"/>
      <c r="GK6" s="304"/>
      <c r="GL6" s="304"/>
      <c r="GM6" s="304"/>
      <c r="GN6" s="304"/>
      <c r="GO6" s="304"/>
      <c r="GP6" s="304"/>
      <c r="GQ6" s="304"/>
      <c r="GR6" s="304"/>
      <c r="GS6" s="304"/>
      <c r="GT6" s="304"/>
      <c r="GU6" s="304"/>
      <c r="GV6" s="304"/>
      <c r="GW6" s="304"/>
      <c r="GX6" s="304"/>
      <c r="GY6" s="304"/>
      <c r="GZ6" s="304"/>
      <c r="HA6" s="304"/>
      <c r="HB6" s="304"/>
      <c r="HC6" s="304"/>
      <c r="HD6" s="304"/>
      <c r="HE6" s="304"/>
      <c r="HF6" s="304"/>
      <c r="HG6" s="304"/>
      <c r="HH6" s="304"/>
      <c r="HI6" s="304"/>
      <c r="HJ6" s="304"/>
      <c r="HK6" s="304"/>
      <c r="HL6" s="304"/>
      <c r="HM6" s="304"/>
      <c r="HN6" s="304"/>
      <c r="HO6" s="304"/>
      <c r="HP6" s="304"/>
      <c r="HQ6" s="304"/>
      <c r="HR6" s="304"/>
      <c r="HS6" s="304"/>
      <c r="HT6" s="304"/>
      <c r="HU6" s="304"/>
      <c r="HV6" s="304"/>
      <c r="HW6" s="304"/>
      <c r="HX6" s="304"/>
      <c r="HY6" s="304"/>
      <c r="HZ6" s="304"/>
      <c r="IA6" s="304"/>
      <c r="IB6" s="304"/>
      <c r="IC6" s="304"/>
      <c r="ID6" s="304"/>
      <c r="IE6" s="304"/>
      <c r="IF6" s="304"/>
      <c r="IG6" s="304"/>
      <c r="IH6" s="304"/>
      <c r="II6" s="304"/>
      <c r="IJ6" s="304"/>
      <c r="IK6" s="304"/>
      <c r="IL6" s="304"/>
      <c r="IM6" s="304"/>
      <c r="IN6" s="304"/>
      <c r="IO6" s="304"/>
      <c r="IP6" s="304"/>
      <c r="IQ6" s="304"/>
      <c r="IR6" s="304"/>
      <c r="IS6" s="304"/>
      <c r="IT6" s="304"/>
      <c r="IU6" s="304"/>
      <c r="IV6" s="304"/>
      <c r="IW6" s="304"/>
      <c r="IX6" s="304"/>
      <c r="IY6" s="304"/>
      <c r="IZ6" s="304"/>
      <c r="JA6" s="304"/>
      <c r="JB6" s="304"/>
      <c r="JC6" s="304"/>
      <c r="JD6" s="304"/>
      <c r="JE6" s="304"/>
      <c r="JF6" s="304"/>
      <c r="JG6" s="304"/>
      <c r="JH6" s="304"/>
      <c r="JI6" s="304"/>
      <c r="JJ6" s="304"/>
      <c r="JK6" s="304"/>
      <c r="JL6" s="304"/>
      <c r="JM6" s="304"/>
      <c r="JN6" s="304"/>
      <c r="JO6" s="304"/>
      <c r="JP6" s="304"/>
      <c r="JQ6" s="304"/>
      <c r="JR6" s="304"/>
      <c r="JS6" s="304"/>
      <c r="JT6" s="304"/>
      <c r="JU6" s="304"/>
      <c r="JV6" s="304"/>
      <c r="JW6" s="304"/>
      <c r="JX6" s="304"/>
      <c r="JY6" s="304"/>
      <c r="JZ6" s="304"/>
      <c r="KA6" s="304"/>
      <c r="KB6" s="304"/>
      <c r="KC6" s="304"/>
      <c r="KD6" s="304"/>
      <c r="KE6" s="304"/>
      <c r="KF6" s="304"/>
      <c r="KG6" s="304"/>
      <c r="KH6" s="304"/>
      <c r="KI6" s="304"/>
      <c r="KJ6" s="304"/>
      <c r="KK6" s="304"/>
      <c r="KL6" s="304"/>
      <c r="KM6" s="304"/>
      <c r="KN6" s="304"/>
      <c r="KO6" s="304"/>
      <c r="KP6" s="304"/>
      <c r="KQ6" s="304"/>
      <c r="KR6" s="304"/>
      <c r="KS6" s="304"/>
      <c r="KT6" s="304"/>
      <c r="KU6" s="304"/>
      <c r="KV6" s="304"/>
      <c r="KW6" s="304"/>
      <c r="KX6" s="304"/>
      <c r="KY6" s="304"/>
      <c r="KZ6" s="304"/>
      <c r="LA6" s="304"/>
      <c r="LB6" s="304"/>
      <c r="LC6" s="304"/>
      <c r="LD6" s="304"/>
      <c r="LE6" s="304"/>
      <c r="LF6" s="304"/>
      <c r="LG6" s="304"/>
      <c r="LH6" s="304"/>
      <c r="LI6" s="304"/>
      <c r="LJ6" s="304"/>
      <c r="LK6" s="304"/>
      <c r="LL6" s="304"/>
      <c r="LM6" s="304"/>
      <c r="LN6" s="304"/>
      <c r="LO6" s="304"/>
      <c r="LP6" s="304"/>
      <c r="LQ6" s="304"/>
      <c r="LR6" s="304"/>
      <c r="LS6" s="304"/>
      <c r="LT6" s="304"/>
      <c r="LU6" s="304"/>
      <c r="LV6" s="304"/>
      <c r="LW6" s="304"/>
      <c r="LX6" s="304"/>
      <c r="LY6" s="304"/>
      <c r="LZ6" s="304"/>
      <c r="MA6" s="304"/>
      <c r="MB6" s="304"/>
      <c r="MC6" s="304"/>
      <c r="MD6" s="304"/>
      <c r="ME6" s="304"/>
      <c r="MF6" s="304"/>
      <c r="MG6" s="304"/>
      <c r="MH6" s="304"/>
      <c r="MI6" s="304"/>
      <c r="MJ6" s="304"/>
      <c r="MK6" s="304"/>
      <c r="ML6" s="304"/>
      <c r="MM6" s="304"/>
      <c r="MN6" s="304"/>
      <c r="MO6" s="304"/>
      <c r="MP6" s="304"/>
      <c r="MQ6" s="304"/>
      <c r="MR6" s="304"/>
      <c r="MS6" s="304"/>
      <c r="MT6" s="304"/>
      <c r="MU6" s="304"/>
      <c r="MV6" s="304"/>
      <c r="MW6" s="304"/>
      <c r="MX6" s="304"/>
      <c r="MY6" s="304"/>
      <c r="MZ6" s="304"/>
      <c r="NA6" s="304"/>
      <c r="NB6" s="304"/>
      <c r="NC6" s="304"/>
      <c r="ND6" s="304"/>
      <c r="NE6" s="304"/>
      <c r="NF6" s="304"/>
      <c r="NG6" s="304"/>
      <c r="NH6" s="304"/>
      <c r="NI6" s="304"/>
      <c r="NJ6" s="304"/>
      <c r="NK6" s="304"/>
      <c r="NL6" s="304"/>
      <c r="NM6" s="304"/>
      <c r="NN6" s="304"/>
      <c r="NO6" s="304"/>
      <c r="NP6" s="304"/>
      <c r="NQ6" s="304"/>
      <c r="NR6" s="304"/>
      <c r="NS6" s="304"/>
      <c r="NT6" s="304"/>
      <c r="NU6" s="304"/>
      <c r="NV6" s="304"/>
      <c r="NW6" s="304"/>
      <c r="NX6" s="304"/>
      <c r="NY6" s="304"/>
      <c r="NZ6" s="304"/>
      <c r="OA6" s="304"/>
      <c r="OB6" s="304"/>
      <c r="OC6" s="304"/>
      <c r="OD6" s="304"/>
      <c r="OE6" s="304"/>
      <c r="OF6" s="304"/>
      <c r="OG6" s="304"/>
      <c r="OH6" s="304"/>
      <c r="OI6" s="304"/>
      <c r="OJ6" s="304"/>
      <c r="OK6" s="304"/>
      <c r="OL6" s="304"/>
      <c r="OM6" s="304"/>
      <c r="ON6" s="304"/>
      <c r="OO6" s="304"/>
      <c r="OP6" s="304"/>
      <c r="OQ6" s="304"/>
      <c r="OR6" s="304"/>
      <c r="OS6" s="304"/>
      <c r="OT6" s="304"/>
      <c r="OU6" s="304"/>
      <c r="OV6" s="304"/>
      <c r="OW6" s="304"/>
      <c r="OX6" s="304"/>
      <c r="OY6" s="304"/>
      <c r="OZ6" s="304"/>
      <c r="PA6" s="304"/>
      <c r="PB6" s="304"/>
      <c r="PC6" s="304"/>
      <c r="PD6" s="304"/>
      <c r="PE6" s="304"/>
      <c r="PF6" s="304"/>
      <c r="PG6" s="304"/>
      <c r="PH6" s="304"/>
      <c r="PI6" s="304"/>
      <c r="PJ6" s="304"/>
      <c r="PK6" s="304"/>
      <c r="PL6" s="304"/>
      <c r="PM6" s="304"/>
      <c r="PN6" s="304"/>
      <c r="PO6" s="304"/>
      <c r="PP6" s="304"/>
      <c r="PQ6" s="304"/>
      <c r="PR6" s="304"/>
      <c r="PS6" s="304"/>
      <c r="PT6" s="304"/>
      <c r="PU6" s="304"/>
      <c r="PV6" s="304"/>
      <c r="PW6" s="304"/>
      <c r="PX6" s="304"/>
      <c r="PY6" s="304"/>
      <c r="PZ6" s="304"/>
      <c r="QA6" s="304"/>
      <c r="QB6" s="304"/>
      <c r="QC6" s="304"/>
      <c r="QD6" s="304"/>
      <c r="QE6" s="304"/>
      <c r="QF6" s="304"/>
      <c r="QG6" s="304"/>
      <c r="QH6" s="304"/>
      <c r="QI6" s="304"/>
      <c r="QJ6" s="304"/>
    </row>
    <row r="7" spans="1:452" s="91" customFormat="1" ht="12.75" customHeight="1">
      <c r="A7" s="156"/>
      <c r="B7" s="156"/>
      <c r="C7" s="156"/>
      <c r="D7" s="305"/>
      <c r="E7" s="174"/>
      <c r="F7" s="174"/>
      <c r="G7" s="759"/>
      <c r="H7" s="304"/>
      <c r="I7" s="304"/>
      <c r="J7" s="304"/>
      <c r="K7" s="304"/>
      <c r="L7" s="304"/>
      <c r="M7" s="304"/>
      <c r="N7" s="304"/>
      <c r="O7" s="304"/>
      <c r="P7" s="304"/>
      <c r="Q7" s="304"/>
      <c r="R7" s="304"/>
      <c r="S7" s="304"/>
      <c r="T7" s="304"/>
      <c r="U7" s="304"/>
      <c r="V7" s="304"/>
      <c r="W7" s="304"/>
      <c r="X7" s="304"/>
      <c r="Y7" s="304"/>
      <c r="Z7" s="304"/>
      <c r="AA7" s="304"/>
      <c r="AB7" s="304"/>
      <c r="AC7" s="304"/>
      <c r="AD7" s="304"/>
      <c r="AE7" s="304"/>
      <c r="AF7" s="304"/>
      <c r="AG7" s="304"/>
      <c r="AH7" s="304"/>
      <c r="AI7" s="304"/>
      <c r="AJ7" s="304"/>
      <c r="AK7" s="304"/>
      <c r="AL7" s="304"/>
      <c r="AM7" s="304"/>
      <c r="AN7" s="304"/>
      <c r="AO7" s="304"/>
      <c r="AP7" s="304"/>
      <c r="AQ7" s="304"/>
      <c r="AR7" s="304"/>
      <c r="AS7" s="304"/>
      <c r="AT7" s="304"/>
      <c r="AU7" s="304"/>
      <c r="AV7" s="304"/>
      <c r="AW7" s="304"/>
      <c r="AX7" s="304"/>
      <c r="AY7" s="304"/>
      <c r="AZ7" s="304"/>
      <c r="BA7" s="304"/>
      <c r="BB7" s="304"/>
      <c r="BC7" s="304"/>
      <c r="BD7" s="304"/>
      <c r="BE7" s="304"/>
      <c r="BF7" s="304"/>
      <c r="BG7" s="304"/>
      <c r="BH7" s="304"/>
      <c r="BI7" s="304"/>
      <c r="BJ7" s="304"/>
      <c r="BK7" s="304"/>
      <c r="BL7" s="304"/>
      <c r="BM7" s="304"/>
      <c r="BN7" s="304"/>
      <c r="BO7" s="304"/>
      <c r="BP7" s="304"/>
      <c r="BQ7" s="304"/>
      <c r="BR7" s="304"/>
      <c r="BS7" s="304"/>
      <c r="BT7" s="304"/>
      <c r="BU7" s="304"/>
      <c r="BV7" s="304"/>
      <c r="BW7" s="304"/>
      <c r="BX7" s="304"/>
      <c r="BY7" s="304"/>
      <c r="BZ7" s="304"/>
      <c r="CA7" s="304"/>
      <c r="CB7" s="304"/>
      <c r="CC7" s="304"/>
      <c r="CD7" s="304"/>
      <c r="CE7" s="304"/>
      <c r="CF7" s="304"/>
      <c r="CG7" s="304"/>
      <c r="CH7" s="304"/>
      <c r="CI7" s="304"/>
      <c r="CJ7" s="304"/>
      <c r="CK7" s="304"/>
      <c r="CL7" s="304"/>
      <c r="CM7" s="304"/>
      <c r="CN7" s="304"/>
      <c r="CO7" s="304"/>
      <c r="CP7" s="304"/>
      <c r="CQ7" s="304"/>
      <c r="CR7" s="304"/>
      <c r="CS7" s="304"/>
      <c r="CT7" s="304"/>
      <c r="CU7" s="304"/>
      <c r="CV7" s="304"/>
      <c r="CW7" s="304"/>
      <c r="CX7" s="304"/>
      <c r="CY7" s="304"/>
      <c r="CZ7" s="304"/>
      <c r="DA7" s="304"/>
      <c r="DB7" s="304"/>
      <c r="DC7" s="304"/>
      <c r="DD7" s="304"/>
      <c r="DE7" s="304"/>
      <c r="DF7" s="304"/>
      <c r="DG7" s="304"/>
      <c r="DH7" s="304"/>
      <c r="DI7" s="304"/>
      <c r="DJ7" s="304"/>
      <c r="DK7" s="304"/>
      <c r="DL7" s="304"/>
      <c r="DM7" s="304"/>
      <c r="DN7" s="304"/>
      <c r="DO7" s="304"/>
      <c r="DP7" s="304"/>
      <c r="DQ7" s="304"/>
      <c r="DR7" s="304"/>
      <c r="DS7" s="304"/>
      <c r="DT7" s="304"/>
      <c r="DU7" s="304"/>
      <c r="DV7" s="304"/>
      <c r="DW7" s="304"/>
      <c r="DX7" s="304"/>
      <c r="DY7" s="304"/>
      <c r="DZ7" s="304"/>
      <c r="EA7" s="304"/>
      <c r="EB7" s="304"/>
      <c r="EC7" s="304"/>
      <c r="ED7" s="304"/>
      <c r="EE7" s="304"/>
      <c r="EF7" s="304"/>
      <c r="EG7" s="304"/>
      <c r="EH7" s="304"/>
      <c r="EI7" s="304"/>
      <c r="EJ7" s="304"/>
      <c r="EK7" s="304"/>
      <c r="EL7" s="304"/>
      <c r="EM7" s="304"/>
      <c r="EN7" s="304"/>
      <c r="EO7" s="304"/>
      <c r="EP7" s="304"/>
      <c r="EQ7" s="304"/>
      <c r="ER7" s="304"/>
      <c r="ES7" s="304"/>
      <c r="ET7" s="304"/>
      <c r="EU7" s="304"/>
      <c r="EV7" s="304"/>
      <c r="EW7" s="304"/>
      <c r="EX7" s="304"/>
      <c r="EY7" s="304"/>
      <c r="EZ7" s="304"/>
      <c r="FA7" s="304"/>
      <c r="FB7" s="304"/>
      <c r="FC7" s="304"/>
      <c r="FD7" s="304"/>
      <c r="FE7" s="304"/>
      <c r="FF7" s="304"/>
      <c r="FG7" s="304"/>
      <c r="FH7" s="304"/>
      <c r="FI7" s="304"/>
      <c r="FJ7" s="304"/>
      <c r="FK7" s="304"/>
      <c r="FL7" s="304"/>
      <c r="FM7" s="304"/>
      <c r="FN7" s="304"/>
      <c r="FO7" s="304"/>
      <c r="FP7" s="304"/>
      <c r="FQ7" s="304"/>
      <c r="FR7" s="304"/>
      <c r="FS7" s="304"/>
      <c r="FT7" s="304"/>
      <c r="FU7" s="304"/>
      <c r="FV7" s="304"/>
      <c r="FW7" s="304"/>
      <c r="FX7" s="304"/>
      <c r="FY7" s="304"/>
      <c r="FZ7" s="304"/>
      <c r="GA7" s="304"/>
      <c r="GB7" s="304"/>
      <c r="GC7" s="304"/>
      <c r="GD7" s="304"/>
      <c r="GE7" s="304"/>
      <c r="GF7" s="304"/>
      <c r="GG7" s="304"/>
      <c r="GH7" s="304"/>
      <c r="GI7" s="304"/>
      <c r="GJ7" s="304"/>
      <c r="GK7" s="304"/>
      <c r="GL7" s="304"/>
      <c r="GM7" s="304"/>
      <c r="GN7" s="304"/>
      <c r="GO7" s="304"/>
      <c r="GP7" s="304"/>
      <c r="GQ7" s="304"/>
      <c r="GR7" s="304"/>
      <c r="GS7" s="304"/>
      <c r="GT7" s="304"/>
      <c r="GU7" s="304"/>
      <c r="GV7" s="304"/>
      <c r="GW7" s="304"/>
      <c r="GX7" s="304"/>
      <c r="GY7" s="304"/>
      <c r="GZ7" s="304"/>
      <c r="HA7" s="304"/>
      <c r="HB7" s="304"/>
      <c r="HC7" s="304"/>
      <c r="HD7" s="304"/>
      <c r="HE7" s="304"/>
      <c r="HF7" s="304"/>
      <c r="HG7" s="304"/>
      <c r="HH7" s="304"/>
      <c r="HI7" s="304"/>
      <c r="HJ7" s="304"/>
      <c r="HK7" s="304"/>
      <c r="HL7" s="304"/>
      <c r="HM7" s="304"/>
      <c r="HN7" s="304"/>
      <c r="HO7" s="304"/>
      <c r="HP7" s="304"/>
      <c r="HQ7" s="304"/>
      <c r="HR7" s="304"/>
      <c r="HS7" s="304"/>
      <c r="HT7" s="304"/>
      <c r="HU7" s="304"/>
      <c r="HV7" s="304"/>
      <c r="HW7" s="304"/>
      <c r="HX7" s="304"/>
      <c r="HY7" s="304"/>
      <c r="HZ7" s="304"/>
      <c r="IA7" s="304"/>
      <c r="IB7" s="304"/>
      <c r="IC7" s="304"/>
      <c r="ID7" s="304"/>
      <c r="IE7" s="304"/>
      <c r="IF7" s="304"/>
      <c r="IG7" s="304"/>
      <c r="IH7" s="304"/>
      <c r="II7" s="304"/>
      <c r="IJ7" s="304"/>
      <c r="IK7" s="304"/>
      <c r="IL7" s="304"/>
      <c r="IM7" s="304"/>
      <c r="IN7" s="304"/>
      <c r="IO7" s="304"/>
      <c r="IP7" s="304"/>
      <c r="IQ7" s="304"/>
      <c r="IR7" s="304"/>
      <c r="IS7" s="304"/>
      <c r="IT7" s="304"/>
      <c r="IU7" s="304"/>
      <c r="IV7" s="304"/>
      <c r="IW7" s="304"/>
      <c r="IX7" s="304"/>
      <c r="IY7" s="304"/>
      <c r="IZ7" s="304"/>
      <c r="JA7" s="304"/>
      <c r="JB7" s="304"/>
      <c r="JC7" s="304"/>
      <c r="JD7" s="304"/>
      <c r="JE7" s="304"/>
      <c r="JF7" s="304"/>
      <c r="JG7" s="304"/>
      <c r="JH7" s="304"/>
      <c r="JI7" s="304"/>
      <c r="JJ7" s="304"/>
      <c r="JK7" s="304"/>
      <c r="JL7" s="304"/>
      <c r="JM7" s="304"/>
      <c r="JN7" s="304"/>
      <c r="JO7" s="304"/>
      <c r="JP7" s="304"/>
      <c r="JQ7" s="304"/>
      <c r="JR7" s="304"/>
      <c r="JS7" s="304"/>
      <c r="JT7" s="304"/>
      <c r="JU7" s="304"/>
      <c r="JV7" s="304"/>
      <c r="JW7" s="304"/>
      <c r="JX7" s="304"/>
      <c r="JY7" s="304"/>
      <c r="JZ7" s="304"/>
      <c r="KA7" s="304"/>
      <c r="KB7" s="304"/>
      <c r="KC7" s="304"/>
      <c r="KD7" s="304"/>
      <c r="KE7" s="304"/>
      <c r="KF7" s="304"/>
      <c r="KG7" s="304"/>
      <c r="KH7" s="304"/>
      <c r="KI7" s="304"/>
      <c r="KJ7" s="304"/>
      <c r="KK7" s="304"/>
      <c r="KL7" s="304"/>
      <c r="KM7" s="304"/>
      <c r="KN7" s="304"/>
      <c r="KO7" s="304"/>
      <c r="KP7" s="304"/>
      <c r="KQ7" s="304"/>
      <c r="KR7" s="304"/>
      <c r="KS7" s="304"/>
      <c r="KT7" s="304"/>
      <c r="KU7" s="304"/>
      <c r="KV7" s="304"/>
      <c r="KW7" s="304"/>
      <c r="KX7" s="304"/>
      <c r="KY7" s="304"/>
      <c r="KZ7" s="304"/>
      <c r="LA7" s="304"/>
      <c r="LB7" s="304"/>
      <c r="LC7" s="304"/>
      <c r="LD7" s="304"/>
      <c r="LE7" s="304"/>
      <c r="LF7" s="304"/>
      <c r="LG7" s="304"/>
      <c r="LH7" s="304"/>
      <c r="LI7" s="304"/>
      <c r="LJ7" s="304"/>
      <c r="LK7" s="304"/>
      <c r="LL7" s="304"/>
      <c r="LM7" s="304"/>
      <c r="LN7" s="304"/>
      <c r="LO7" s="304"/>
      <c r="LP7" s="304"/>
      <c r="LQ7" s="304"/>
      <c r="LR7" s="304"/>
      <c r="LS7" s="304"/>
      <c r="LT7" s="304"/>
      <c r="LU7" s="304"/>
      <c r="LV7" s="304"/>
      <c r="LW7" s="304"/>
      <c r="LX7" s="304"/>
      <c r="LY7" s="304"/>
      <c r="LZ7" s="304"/>
      <c r="MA7" s="304"/>
      <c r="MB7" s="304"/>
      <c r="MC7" s="304"/>
      <c r="MD7" s="304"/>
      <c r="ME7" s="304"/>
      <c r="MF7" s="304"/>
      <c r="MG7" s="304"/>
      <c r="MH7" s="304"/>
      <c r="MI7" s="304"/>
      <c r="MJ7" s="304"/>
      <c r="MK7" s="304"/>
      <c r="ML7" s="304"/>
      <c r="MM7" s="304"/>
      <c r="MN7" s="304"/>
      <c r="MO7" s="304"/>
      <c r="MP7" s="304"/>
      <c r="MQ7" s="304"/>
      <c r="MR7" s="304"/>
      <c r="MS7" s="304"/>
      <c r="MT7" s="304"/>
      <c r="MU7" s="304"/>
      <c r="MV7" s="304"/>
      <c r="MW7" s="304"/>
      <c r="MX7" s="304"/>
      <c r="MY7" s="304"/>
      <c r="MZ7" s="304"/>
      <c r="NA7" s="304"/>
      <c r="NB7" s="304"/>
      <c r="NC7" s="304"/>
      <c r="ND7" s="304"/>
      <c r="NE7" s="304"/>
      <c r="NF7" s="304"/>
      <c r="NG7" s="304"/>
      <c r="NH7" s="304"/>
      <c r="NI7" s="304"/>
      <c r="NJ7" s="304"/>
      <c r="NK7" s="304"/>
      <c r="NL7" s="304"/>
      <c r="NM7" s="304"/>
      <c r="NN7" s="304"/>
      <c r="NO7" s="304"/>
      <c r="NP7" s="304"/>
      <c r="NQ7" s="304"/>
      <c r="NR7" s="304"/>
      <c r="NS7" s="304"/>
      <c r="NT7" s="304"/>
      <c r="NU7" s="304"/>
      <c r="NV7" s="304"/>
      <c r="NW7" s="304"/>
      <c r="NX7" s="304"/>
      <c r="NY7" s="304"/>
      <c r="NZ7" s="304"/>
      <c r="OA7" s="304"/>
      <c r="OB7" s="304"/>
      <c r="OC7" s="304"/>
      <c r="OD7" s="304"/>
      <c r="OE7" s="304"/>
      <c r="OF7" s="304"/>
      <c r="OG7" s="304"/>
      <c r="OH7" s="304"/>
      <c r="OI7" s="304"/>
      <c r="OJ7" s="304"/>
      <c r="OK7" s="304"/>
      <c r="OL7" s="304"/>
      <c r="OM7" s="304"/>
      <c r="ON7" s="304"/>
      <c r="OO7" s="304"/>
      <c r="OP7" s="304"/>
      <c r="OQ7" s="304"/>
      <c r="OR7" s="304"/>
      <c r="OS7" s="304"/>
      <c r="OT7" s="304"/>
      <c r="OU7" s="304"/>
      <c r="OV7" s="304"/>
      <c r="OW7" s="304"/>
      <c r="OX7" s="304"/>
      <c r="OY7" s="304"/>
      <c r="OZ7" s="304"/>
      <c r="PA7" s="304"/>
      <c r="PB7" s="304"/>
      <c r="PC7" s="304"/>
      <c r="PD7" s="304"/>
      <c r="PE7" s="304"/>
      <c r="PF7" s="304"/>
      <c r="PG7" s="304"/>
      <c r="PH7" s="304"/>
      <c r="PI7" s="304"/>
      <c r="PJ7" s="304"/>
      <c r="PK7" s="304"/>
      <c r="PL7" s="304"/>
      <c r="PM7" s="304"/>
      <c r="PN7" s="304"/>
      <c r="PO7" s="304"/>
      <c r="PP7" s="304"/>
      <c r="PQ7" s="304"/>
      <c r="PR7" s="304"/>
      <c r="PS7" s="304"/>
      <c r="PT7" s="304"/>
      <c r="PU7" s="304"/>
      <c r="PV7" s="304"/>
      <c r="PW7" s="304"/>
      <c r="PX7" s="304"/>
      <c r="PY7" s="304"/>
      <c r="PZ7" s="304"/>
      <c r="QA7" s="304"/>
      <c r="QB7" s="304"/>
      <c r="QC7" s="304"/>
      <c r="QD7" s="304"/>
      <c r="QE7" s="304"/>
      <c r="QF7" s="304"/>
      <c r="QG7" s="304"/>
      <c r="QH7" s="304"/>
      <c r="QI7" s="304"/>
      <c r="QJ7" s="304"/>
    </row>
    <row r="8" spans="1:452" s="91" customFormat="1" ht="27.75" customHeight="1">
      <c r="A8" s="691" t="s">
        <v>424</v>
      </c>
      <c r="B8" s="690" t="s">
        <v>422</v>
      </c>
      <c r="C8" s="295">
        <v>2</v>
      </c>
      <c r="D8" s="412" t="s">
        <v>4</v>
      </c>
      <c r="E8" s="174">
        <v>2100</v>
      </c>
      <c r="F8" s="174">
        <f>E8*C8</f>
        <v>4200</v>
      </c>
      <c r="G8" s="304"/>
      <c r="H8" s="304"/>
      <c r="I8" s="304"/>
      <c r="J8" s="304"/>
      <c r="K8" s="304"/>
      <c r="L8" s="304"/>
      <c r="M8" s="304"/>
      <c r="N8" s="304"/>
      <c r="O8" s="304"/>
      <c r="P8" s="304"/>
      <c r="Q8" s="304"/>
      <c r="R8" s="304"/>
      <c r="S8" s="304"/>
      <c r="T8" s="304"/>
      <c r="U8" s="304"/>
      <c r="V8" s="304"/>
      <c r="W8" s="304"/>
      <c r="X8" s="304"/>
      <c r="Y8" s="304"/>
      <c r="Z8" s="304"/>
      <c r="AA8" s="304"/>
      <c r="AB8" s="304"/>
      <c r="AC8" s="304"/>
      <c r="AD8" s="304"/>
      <c r="AE8" s="304"/>
      <c r="AF8" s="304"/>
      <c r="AG8" s="304"/>
      <c r="AH8" s="304"/>
      <c r="AI8" s="304"/>
      <c r="AJ8" s="304"/>
      <c r="AK8" s="304"/>
      <c r="AL8" s="304"/>
      <c r="AM8" s="304"/>
      <c r="AN8" s="304"/>
      <c r="AO8" s="304"/>
      <c r="AP8" s="304"/>
      <c r="AQ8" s="304"/>
      <c r="AR8" s="304"/>
      <c r="AS8" s="304"/>
      <c r="AT8" s="304"/>
      <c r="AU8" s="304"/>
      <c r="AV8" s="304"/>
      <c r="AW8" s="304"/>
      <c r="AX8" s="304"/>
      <c r="AY8" s="304"/>
      <c r="AZ8" s="304"/>
      <c r="BA8" s="304"/>
      <c r="BB8" s="304"/>
      <c r="BC8" s="304"/>
      <c r="BD8" s="304"/>
      <c r="BE8" s="304"/>
      <c r="BF8" s="304"/>
      <c r="BG8" s="304"/>
      <c r="BH8" s="304"/>
      <c r="BI8" s="304"/>
      <c r="BJ8" s="304"/>
      <c r="BK8" s="304"/>
      <c r="BL8" s="304"/>
      <c r="BM8" s="304"/>
      <c r="BN8" s="304"/>
      <c r="BO8" s="304"/>
      <c r="BP8" s="304"/>
      <c r="BQ8" s="304"/>
      <c r="BR8" s="304"/>
      <c r="BS8" s="304"/>
      <c r="BT8" s="304"/>
      <c r="BU8" s="304"/>
      <c r="BV8" s="304"/>
      <c r="BW8" s="304"/>
      <c r="BX8" s="304"/>
      <c r="BY8" s="304"/>
      <c r="BZ8" s="304"/>
      <c r="CA8" s="304"/>
      <c r="CB8" s="304"/>
      <c r="CC8" s="304"/>
      <c r="CD8" s="304"/>
      <c r="CE8" s="304"/>
      <c r="CF8" s="304"/>
      <c r="CG8" s="304"/>
      <c r="CH8" s="304"/>
      <c r="CI8" s="304"/>
      <c r="CJ8" s="304"/>
      <c r="CK8" s="304"/>
      <c r="CL8" s="304"/>
      <c r="CM8" s="304"/>
      <c r="CN8" s="304"/>
      <c r="CO8" s="304"/>
      <c r="CP8" s="304"/>
      <c r="CQ8" s="304"/>
      <c r="CR8" s="304"/>
      <c r="CS8" s="304"/>
      <c r="CT8" s="304"/>
      <c r="CU8" s="304"/>
      <c r="CV8" s="304"/>
      <c r="CW8" s="304"/>
      <c r="CX8" s="304"/>
      <c r="CY8" s="304"/>
      <c r="CZ8" s="304"/>
      <c r="DA8" s="304"/>
      <c r="DB8" s="304"/>
      <c r="DC8" s="304"/>
      <c r="DD8" s="304"/>
      <c r="DE8" s="304"/>
      <c r="DF8" s="304"/>
      <c r="DG8" s="304"/>
      <c r="DH8" s="304"/>
      <c r="DI8" s="304"/>
      <c r="DJ8" s="304"/>
      <c r="DK8" s="304"/>
      <c r="DL8" s="304"/>
      <c r="DM8" s="304"/>
      <c r="DN8" s="304"/>
      <c r="DO8" s="304"/>
      <c r="DP8" s="304"/>
      <c r="DQ8" s="304"/>
      <c r="DR8" s="304"/>
      <c r="DS8" s="304"/>
      <c r="DT8" s="304"/>
      <c r="DU8" s="304"/>
      <c r="DV8" s="304"/>
      <c r="DW8" s="304"/>
      <c r="DX8" s="304"/>
      <c r="DY8" s="304"/>
      <c r="DZ8" s="304"/>
      <c r="EA8" s="304"/>
      <c r="EB8" s="304"/>
      <c r="EC8" s="304"/>
      <c r="ED8" s="304"/>
      <c r="EE8" s="304"/>
      <c r="EF8" s="304"/>
      <c r="EG8" s="304"/>
      <c r="EH8" s="304"/>
      <c r="EI8" s="304"/>
      <c r="EJ8" s="304"/>
      <c r="EK8" s="304"/>
      <c r="EL8" s="304"/>
      <c r="EM8" s="304"/>
      <c r="EN8" s="304"/>
      <c r="EO8" s="304"/>
      <c r="EP8" s="304"/>
      <c r="EQ8" s="304"/>
      <c r="ER8" s="304"/>
      <c r="ES8" s="304"/>
      <c r="ET8" s="304"/>
      <c r="EU8" s="304"/>
      <c r="EV8" s="304"/>
      <c r="EW8" s="304"/>
      <c r="EX8" s="304"/>
      <c r="EY8" s="304"/>
      <c r="EZ8" s="304"/>
      <c r="FA8" s="304"/>
      <c r="FB8" s="304"/>
      <c r="FC8" s="304"/>
      <c r="FD8" s="304"/>
      <c r="FE8" s="304"/>
      <c r="FF8" s="304"/>
      <c r="FG8" s="304"/>
      <c r="FH8" s="304"/>
      <c r="FI8" s="304"/>
      <c r="FJ8" s="304"/>
      <c r="FK8" s="304"/>
      <c r="FL8" s="304"/>
      <c r="FM8" s="304"/>
      <c r="FN8" s="304"/>
      <c r="FO8" s="304"/>
      <c r="FP8" s="304"/>
      <c r="FQ8" s="304"/>
      <c r="FR8" s="304"/>
      <c r="FS8" s="304"/>
      <c r="FT8" s="304"/>
      <c r="FU8" s="304"/>
      <c r="FV8" s="304"/>
      <c r="FW8" s="304"/>
      <c r="FX8" s="304"/>
      <c r="FY8" s="304"/>
      <c r="FZ8" s="304"/>
      <c r="GA8" s="304"/>
      <c r="GB8" s="304"/>
      <c r="GC8" s="304"/>
      <c r="GD8" s="304"/>
      <c r="GE8" s="304"/>
      <c r="GF8" s="304"/>
      <c r="GG8" s="304"/>
      <c r="GH8" s="304"/>
      <c r="GI8" s="304"/>
      <c r="GJ8" s="304"/>
      <c r="GK8" s="304"/>
      <c r="GL8" s="304"/>
      <c r="GM8" s="304"/>
      <c r="GN8" s="304"/>
      <c r="GO8" s="304"/>
      <c r="GP8" s="304"/>
      <c r="GQ8" s="304"/>
      <c r="GR8" s="304"/>
      <c r="GS8" s="304"/>
      <c r="GT8" s="304"/>
      <c r="GU8" s="304"/>
      <c r="GV8" s="304"/>
      <c r="GW8" s="304"/>
      <c r="GX8" s="304"/>
      <c r="GY8" s="304"/>
      <c r="GZ8" s="304"/>
      <c r="HA8" s="304"/>
      <c r="HB8" s="304"/>
      <c r="HC8" s="304"/>
      <c r="HD8" s="304"/>
      <c r="HE8" s="304"/>
      <c r="HF8" s="304"/>
      <c r="HG8" s="304"/>
      <c r="HH8" s="304"/>
      <c r="HI8" s="304"/>
      <c r="HJ8" s="304"/>
      <c r="HK8" s="304"/>
      <c r="HL8" s="304"/>
      <c r="HM8" s="304"/>
      <c r="HN8" s="304"/>
      <c r="HO8" s="304"/>
      <c r="HP8" s="304"/>
      <c r="HQ8" s="304"/>
      <c r="HR8" s="304"/>
      <c r="HS8" s="304"/>
      <c r="HT8" s="304"/>
      <c r="HU8" s="304"/>
      <c r="HV8" s="304"/>
      <c r="HW8" s="304"/>
      <c r="HX8" s="304"/>
      <c r="HY8" s="304"/>
      <c r="HZ8" s="304"/>
      <c r="IA8" s="304"/>
      <c r="IB8" s="304"/>
      <c r="IC8" s="304"/>
      <c r="ID8" s="304"/>
      <c r="IE8" s="304"/>
      <c r="IF8" s="304"/>
      <c r="IG8" s="304"/>
      <c r="IH8" s="304"/>
      <c r="II8" s="304"/>
      <c r="IJ8" s="304"/>
      <c r="IK8" s="304"/>
      <c r="IL8" s="304"/>
      <c r="IM8" s="304"/>
      <c r="IN8" s="304"/>
      <c r="IO8" s="304"/>
      <c r="IP8" s="304"/>
      <c r="IQ8" s="304"/>
      <c r="IR8" s="304"/>
      <c r="IS8" s="304"/>
      <c r="IT8" s="304"/>
      <c r="IU8" s="304"/>
      <c r="IV8" s="304"/>
      <c r="IW8" s="304"/>
      <c r="IX8" s="304"/>
      <c r="IY8" s="304"/>
      <c r="IZ8" s="304"/>
      <c r="JA8" s="304"/>
      <c r="JB8" s="304"/>
      <c r="JC8" s="304"/>
      <c r="JD8" s="304"/>
      <c r="JE8" s="304"/>
      <c r="JF8" s="304"/>
      <c r="JG8" s="304"/>
      <c r="JH8" s="304"/>
      <c r="JI8" s="304"/>
      <c r="JJ8" s="304"/>
      <c r="JK8" s="304"/>
      <c r="JL8" s="304"/>
      <c r="JM8" s="304"/>
      <c r="JN8" s="304"/>
      <c r="JO8" s="304"/>
      <c r="JP8" s="304"/>
      <c r="JQ8" s="304"/>
      <c r="JR8" s="304"/>
      <c r="JS8" s="304"/>
      <c r="JT8" s="304"/>
      <c r="JU8" s="304"/>
      <c r="JV8" s="304"/>
      <c r="JW8" s="304"/>
      <c r="JX8" s="304"/>
      <c r="JY8" s="304"/>
      <c r="JZ8" s="304"/>
      <c r="KA8" s="304"/>
      <c r="KB8" s="304"/>
      <c r="KC8" s="304"/>
      <c r="KD8" s="304"/>
      <c r="KE8" s="304"/>
      <c r="KF8" s="304"/>
      <c r="KG8" s="304"/>
      <c r="KH8" s="304"/>
      <c r="KI8" s="304"/>
      <c r="KJ8" s="304"/>
      <c r="KK8" s="304"/>
      <c r="KL8" s="304"/>
      <c r="KM8" s="304"/>
      <c r="KN8" s="304"/>
      <c r="KO8" s="304"/>
      <c r="KP8" s="304"/>
      <c r="KQ8" s="304"/>
      <c r="KR8" s="304"/>
      <c r="KS8" s="304"/>
      <c r="KT8" s="304"/>
      <c r="KU8" s="304"/>
      <c r="KV8" s="304"/>
      <c r="KW8" s="304"/>
      <c r="KX8" s="304"/>
      <c r="KY8" s="304"/>
      <c r="KZ8" s="304"/>
      <c r="LA8" s="304"/>
      <c r="LB8" s="304"/>
      <c r="LC8" s="304"/>
      <c r="LD8" s="304"/>
      <c r="LE8" s="304"/>
      <c r="LF8" s="304"/>
      <c r="LG8" s="304"/>
      <c r="LH8" s="304"/>
      <c r="LI8" s="304"/>
      <c r="LJ8" s="304"/>
      <c r="LK8" s="304"/>
      <c r="LL8" s="304"/>
      <c r="LM8" s="304"/>
      <c r="LN8" s="304"/>
      <c r="LO8" s="304"/>
      <c r="LP8" s="304"/>
      <c r="LQ8" s="304"/>
      <c r="LR8" s="304"/>
      <c r="LS8" s="304"/>
      <c r="LT8" s="304"/>
      <c r="LU8" s="304"/>
      <c r="LV8" s="304"/>
      <c r="LW8" s="304"/>
      <c r="LX8" s="304"/>
      <c r="LY8" s="304"/>
      <c r="LZ8" s="304"/>
      <c r="MA8" s="304"/>
      <c r="MB8" s="304"/>
      <c r="MC8" s="304"/>
      <c r="MD8" s="304"/>
      <c r="ME8" s="304"/>
      <c r="MF8" s="304"/>
      <c r="MG8" s="304"/>
      <c r="MH8" s="304"/>
      <c r="MI8" s="304"/>
      <c r="MJ8" s="304"/>
      <c r="MK8" s="304"/>
      <c r="ML8" s="304"/>
      <c r="MM8" s="304"/>
      <c r="MN8" s="304"/>
      <c r="MO8" s="304"/>
      <c r="MP8" s="304"/>
      <c r="MQ8" s="304"/>
      <c r="MR8" s="304"/>
      <c r="MS8" s="304"/>
      <c r="MT8" s="304"/>
      <c r="MU8" s="304"/>
      <c r="MV8" s="304"/>
      <c r="MW8" s="304"/>
      <c r="MX8" s="304"/>
      <c r="MY8" s="304"/>
      <c r="MZ8" s="304"/>
      <c r="NA8" s="304"/>
      <c r="NB8" s="304"/>
      <c r="NC8" s="304"/>
      <c r="ND8" s="304"/>
      <c r="NE8" s="304"/>
      <c r="NF8" s="304"/>
      <c r="NG8" s="304"/>
      <c r="NH8" s="304"/>
      <c r="NI8" s="304"/>
      <c r="NJ8" s="304"/>
      <c r="NK8" s="304"/>
      <c r="NL8" s="304"/>
      <c r="NM8" s="304"/>
      <c r="NN8" s="304"/>
      <c r="NO8" s="304"/>
      <c r="NP8" s="304"/>
      <c r="NQ8" s="304"/>
      <c r="NR8" s="304"/>
      <c r="NS8" s="304"/>
      <c r="NT8" s="304"/>
      <c r="NU8" s="304"/>
      <c r="NV8" s="304"/>
      <c r="NW8" s="304"/>
      <c r="NX8" s="304"/>
      <c r="NY8" s="304"/>
      <c r="NZ8" s="304"/>
      <c r="OA8" s="304"/>
      <c r="OB8" s="304"/>
      <c r="OC8" s="304"/>
      <c r="OD8" s="304"/>
      <c r="OE8" s="304"/>
      <c r="OF8" s="304"/>
      <c r="OG8" s="304"/>
      <c r="OH8" s="304"/>
      <c r="OI8" s="304"/>
      <c r="OJ8" s="304"/>
      <c r="OK8" s="304"/>
      <c r="OL8" s="304"/>
      <c r="OM8" s="304"/>
      <c r="ON8" s="304"/>
      <c r="OO8" s="304"/>
      <c r="OP8" s="304"/>
      <c r="OQ8" s="304"/>
      <c r="OR8" s="304"/>
      <c r="OS8" s="304"/>
      <c r="OT8" s="304"/>
      <c r="OU8" s="304"/>
      <c r="OV8" s="304"/>
      <c r="OW8" s="304"/>
      <c r="OX8" s="304"/>
      <c r="OY8" s="304"/>
      <c r="OZ8" s="304"/>
      <c r="PA8" s="304"/>
      <c r="PB8" s="304"/>
      <c r="PC8" s="304"/>
      <c r="PD8" s="304"/>
      <c r="PE8" s="304"/>
      <c r="PF8" s="304"/>
      <c r="PG8" s="304"/>
      <c r="PH8" s="304"/>
      <c r="PI8" s="304"/>
      <c r="PJ8" s="304"/>
      <c r="PK8" s="304"/>
      <c r="PL8" s="304"/>
      <c r="PM8" s="304"/>
      <c r="PN8" s="304"/>
      <c r="PO8" s="304"/>
      <c r="PP8" s="304"/>
      <c r="PQ8" s="304"/>
      <c r="PR8" s="304"/>
      <c r="PS8" s="304"/>
      <c r="PT8" s="304"/>
      <c r="PU8" s="304"/>
      <c r="PV8" s="304"/>
      <c r="PW8" s="304"/>
      <c r="PX8" s="304"/>
      <c r="PY8" s="304"/>
      <c r="PZ8" s="304"/>
      <c r="QA8" s="304"/>
      <c r="QB8" s="304"/>
      <c r="QC8" s="304"/>
      <c r="QD8" s="304"/>
      <c r="QE8" s="304"/>
      <c r="QF8" s="304"/>
      <c r="QG8" s="304"/>
      <c r="QH8" s="304"/>
      <c r="QI8" s="304"/>
      <c r="QJ8" s="304"/>
    </row>
    <row r="9" spans="1:452" s="91" customFormat="1" ht="16.5" customHeight="1">
      <c r="A9" s="669"/>
      <c r="B9" s="295"/>
      <c r="C9" s="295"/>
      <c r="D9" s="412"/>
      <c r="E9" s="174"/>
      <c r="F9" s="174"/>
      <c r="G9" s="304"/>
      <c r="H9" s="304"/>
      <c r="I9" s="304"/>
      <c r="J9" s="304"/>
      <c r="K9" s="304"/>
      <c r="L9" s="304"/>
      <c r="M9" s="304"/>
      <c r="N9" s="304"/>
      <c r="O9" s="304"/>
      <c r="P9" s="304"/>
      <c r="Q9" s="304"/>
      <c r="R9" s="304"/>
      <c r="S9" s="304"/>
      <c r="T9" s="304"/>
      <c r="U9" s="304"/>
      <c r="V9" s="304"/>
      <c r="W9" s="304"/>
      <c r="X9" s="304"/>
      <c r="Y9" s="304"/>
      <c r="Z9" s="304"/>
      <c r="AA9" s="304"/>
      <c r="AB9" s="304"/>
      <c r="AC9" s="304"/>
      <c r="AD9" s="304"/>
      <c r="AE9" s="304"/>
      <c r="AF9" s="304"/>
      <c r="AG9" s="304"/>
      <c r="AH9" s="304"/>
      <c r="AI9" s="304"/>
      <c r="AJ9" s="304"/>
      <c r="AK9" s="304"/>
      <c r="AL9" s="304"/>
      <c r="AM9" s="304"/>
      <c r="AN9" s="304"/>
      <c r="AO9" s="304"/>
      <c r="AP9" s="304"/>
      <c r="AQ9" s="304"/>
      <c r="AR9" s="304"/>
      <c r="AS9" s="304"/>
      <c r="AT9" s="304"/>
      <c r="AU9" s="304"/>
      <c r="AV9" s="304"/>
      <c r="AW9" s="304"/>
      <c r="AX9" s="304"/>
      <c r="AY9" s="304"/>
      <c r="AZ9" s="304"/>
      <c r="BA9" s="304"/>
      <c r="BB9" s="304"/>
      <c r="BC9" s="304"/>
      <c r="BD9" s="304"/>
      <c r="BE9" s="304"/>
      <c r="BF9" s="304"/>
      <c r="BG9" s="304"/>
      <c r="BH9" s="304"/>
      <c r="BI9" s="304"/>
      <c r="BJ9" s="304"/>
      <c r="BK9" s="304"/>
      <c r="BL9" s="304"/>
      <c r="BM9" s="304"/>
      <c r="BN9" s="304"/>
      <c r="BO9" s="304"/>
      <c r="BP9" s="304"/>
      <c r="BQ9" s="304"/>
      <c r="BR9" s="304"/>
      <c r="BS9" s="304"/>
      <c r="BT9" s="304"/>
      <c r="BU9" s="304"/>
      <c r="BV9" s="304"/>
      <c r="BW9" s="304"/>
      <c r="BX9" s="304"/>
      <c r="BY9" s="304"/>
      <c r="BZ9" s="304"/>
      <c r="CA9" s="304"/>
      <c r="CB9" s="304"/>
      <c r="CC9" s="304"/>
      <c r="CD9" s="304"/>
      <c r="CE9" s="304"/>
      <c r="CF9" s="304"/>
      <c r="CG9" s="304"/>
      <c r="CH9" s="304"/>
      <c r="CI9" s="304"/>
      <c r="CJ9" s="304"/>
      <c r="CK9" s="304"/>
      <c r="CL9" s="304"/>
      <c r="CM9" s="304"/>
      <c r="CN9" s="304"/>
      <c r="CO9" s="304"/>
      <c r="CP9" s="304"/>
      <c r="CQ9" s="304"/>
      <c r="CR9" s="304"/>
      <c r="CS9" s="304"/>
      <c r="CT9" s="304"/>
      <c r="CU9" s="304"/>
      <c r="CV9" s="304"/>
      <c r="CW9" s="304"/>
      <c r="CX9" s="304"/>
      <c r="CY9" s="304"/>
      <c r="CZ9" s="304"/>
      <c r="DA9" s="304"/>
      <c r="DB9" s="304"/>
      <c r="DC9" s="304"/>
      <c r="DD9" s="304"/>
      <c r="DE9" s="304"/>
      <c r="DF9" s="304"/>
      <c r="DG9" s="304"/>
      <c r="DH9" s="304"/>
      <c r="DI9" s="304"/>
      <c r="DJ9" s="304"/>
      <c r="DK9" s="304"/>
      <c r="DL9" s="304"/>
      <c r="DM9" s="304"/>
      <c r="DN9" s="304"/>
      <c r="DO9" s="304"/>
      <c r="DP9" s="304"/>
      <c r="DQ9" s="304"/>
      <c r="DR9" s="304"/>
      <c r="DS9" s="304"/>
      <c r="DT9" s="304"/>
      <c r="DU9" s="304"/>
      <c r="DV9" s="304"/>
      <c r="DW9" s="304"/>
      <c r="DX9" s="304"/>
      <c r="DY9" s="304"/>
      <c r="DZ9" s="304"/>
      <c r="EA9" s="304"/>
      <c r="EB9" s="304"/>
      <c r="EC9" s="304"/>
      <c r="ED9" s="304"/>
      <c r="EE9" s="304"/>
      <c r="EF9" s="304"/>
      <c r="EG9" s="304"/>
      <c r="EH9" s="304"/>
      <c r="EI9" s="304"/>
      <c r="EJ9" s="304"/>
      <c r="EK9" s="304"/>
      <c r="EL9" s="304"/>
      <c r="EM9" s="304"/>
      <c r="EN9" s="304"/>
      <c r="EO9" s="304"/>
      <c r="EP9" s="304"/>
      <c r="EQ9" s="304"/>
      <c r="ER9" s="304"/>
      <c r="ES9" s="304"/>
      <c r="ET9" s="304"/>
      <c r="EU9" s="304"/>
      <c r="EV9" s="304"/>
      <c r="EW9" s="304"/>
      <c r="EX9" s="304"/>
      <c r="EY9" s="304"/>
      <c r="EZ9" s="304"/>
      <c r="FA9" s="304"/>
      <c r="FB9" s="304"/>
      <c r="FC9" s="304"/>
      <c r="FD9" s="304"/>
      <c r="FE9" s="304"/>
      <c r="FF9" s="304"/>
      <c r="FG9" s="304"/>
      <c r="FH9" s="304"/>
      <c r="FI9" s="304"/>
      <c r="FJ9" s="304"/>
      <c r="FK9" s="304"/>
      <c r="FL9" s="304"/>
      <c r="FM9" s="304"/>
      <c r="FN9" s="304"/>
      <c r="FO9" s="304"/>
      <c r="FP9" s="304"/>
      <c r="FQ9" s="304"/>
      <c r="FR9" s="304"/>
      <c r="FS9" s="304"/>
      <c r="FT9" s="304"/>
      <c r="FU9" s="304"/>
      <c r="FV9" s="304"/>
      <c r="FW9" s="304"/>
      <c r="FX9" s="304"/>
      <c r="FY9" s="304"/>
      <c r="FZ9" s="304"/>
      <c r="GA9" s="304"/>
      <c r="GB9" s="304"/>
      <c r="GC9" s="304"/>
      <c r="GD9" s="304"/>
      <c r="GE9" s="304"/>
      <c r="GF9" s="304"/>
      <c r="GG9" s="304"/>
      <c r="GH9" s="304"/>
      <c r="GI9" s="304"/>
      <c r="GJ9" s="304"/>
      <c r="GK9" s="304"/>
      <c r="GL9" s="304"/>
      <c r="GM9" s="304"/>
      <c r="GN9" s="304"/>
      <c r="GO9" s="304"/>
      <c r="GP9" s="304"/>
      <c r="GQ9" s="304"/>
      <c r="GR9" s="304"/>
      <c r="GS9" s="304"/>
      <c r="GT9" s="304"/>
      <c r="GU9" s="304"/>
      <c r="GV9" s="304"/>
      <c r="GW9" s="304"/>
      <c r="GX9" s="304"/>
      <c r="GY9" s="304"/>
      <c r="GZ9" s="304"/>
      <c r="HA9" s="304"/>
      <c r="HB9" s="304"/>
      <c r="HC9" s="304"/>
      <c r="HD9" s="304"/>
      <c r="HE9" s="304"/>
      <c r="HF9" s="304"/>
      <c r="HG9" s="304"/>
      <c r="HH9" s="304"/>
      <c r="HI9" s="304"/>
      <c r="HJ9" s="304"/>
      <c r="HK9" s="304"/>
      <c r="HL9" s="304"/>
      <c r="HM9" s="304"/>
      <c r="HN9" s="304"/>
      <c r="HO9" s="304"/>
      <c r="HP9" s="304"/>
      <c r="HQ9" s="304"/>
      <c r="HR9" s="304"/>
      <c r="HS9" s="304"/>
      <c r="HT9" s="304"/>
      <c r="HU9" s="304"/>
      <c r="HV9" s="304"/>
      <c r="HW9" s="304"/>
      <c r="HX9" s="304"/>
      <c r="HY9" s="304"/>
      <c r="HZ9" s="304"/>
      <c r="IA9" s="304"/>
      <c r="IB9" s="304"/>
      <c r="IC9" s="304"/>
      <c r="ID9" s="304"/>
      <c r="IE9" s="304"/>
      <c r="IF9" s="304"/>
      <c r="IG9" s="304"/>
      <c r="IH9" s="304"/>
      <c r="II9" s="304"/>
      <c r="IJ9" s="304"/>
      <c r="IK9" s="304"/>
      <c r="IL9" s="304"/>
      <c r="IM9" s="304"/>
      <c r="IN9" s="304"/>
      <c r="IO9" s="304"/>
      <c r="IP9" s="304"/>
      <c r="IQ9" s="304"/>
      <c r="IR9" s="304"/>
      <c r="IS9" s="304"/>
      <c r="IT9" s="304"/>
      <c r="IU9" s="304"/>
      <c r="IV9" s="304"/>
      <c r="IW9" s="304"/>
      <c r="IX9" s="304"/>
      <c r="IY9" s="304"/>
      <c r="IZ9" s="304"/>
      <c r="JA9" s="304"/>
      <c r="JB9" s="304"/>
      <c r="JC9" s="304"/>
      <c r="JD9" s="304"/>
      <c r="JE9" s="304"/>
      <c r="JF9" s="304"/>
      <c r="JG9" s="304"/>
      <c r="JH9" s="304"/>
      <c r="JI9" s="304"/>
      <c r="JJ9" s="304"/>
      <c r="JK9" s="304"/>
      <c r="JL9" s="304"/>
      <c r="JM9" s="304"/>
      <c r="JN9" s="304"/>
      <c r="JO9" s="304"/>
      <c r="JP9" s="304"/>
      <c r="JQ9" s="304"/>
      <c r="JR9" s="304"/>
      <c r="JS9" s="304"/>
      <c r="JT9" s="304"/>
      <c r="JU9" s="304"/>
      <c r="JV9" s="304"/>
      <c r="JW9" s="304"/>
      <c r="JX9" s="304"/>
      <c r="JY9" s="304"/>
      <c r="JZ9" s="304"/>
      <c r="KA9" s="304"/>
      <c r="KB9" s="304"/>
      <c r="KC9" s="304"/>
      <c r="KD9" s="304"/>
      <c r="KE9" s="304"/>
      <c r="KF9" s="304"/>
      <c r="KG9" s="304"/>
      <c r="KH9" s="304"/>
      <c r="KI9" s="304"/>
      <c r="KJ9" s="304"/>
      <c r="KK9" s="304"/>
      <c r="KL9" s="304"/>
      <c r="KM9" s="304"/>
      <c r="KN9" s="304"/>
      <c r="KO9" s="304"/>
      <c r="KP9" s="304"/>
      <c r="KQ9" s="304"/>
      <c r="KR9" s="304"/>
      <c r="KS9" s="304"/>
      <c r="KT9" s="304"/>
      <c r="KU9" s="304"/>
      <c r="KV9" s="304"/>
      <c r="KW9" s="304"/>
      <c r="KX9" s="304"/>
      <c r="KY9" s="304"/>
      <c r="KZ9" s="304"/>
      <c r="LA9" s="304"/>
      <c r="LB9" s="304"/>
      <c r="LC9" s="304"/>
      <c r="LD9" s="304"/>
      <c r="LE9" s="304"/>
      <c r="LF9" s="304"/>
      <c r="LG9" s="304"/>
      <c r="LH9" s="304"/>
      <c r="LI9" s="304"/>
      <c r="LJ9" s="304"/>
      <c r="LK9" s="304"/>
      <c r="LL9" s="304"/>
      <c r="LM9" s="304"/>
      <c r="LN9" s="304"/>
      <c r="LO9" s="304"/>
      <c r="LP9" s="304"/>
      <c r="LQ9" s="304"/>
      <c r="LR9" s="304"/>
      <c r="LS9" s="304"/>
      <c r="LT9" s="304"/>
      <c r="LU9" s="304"/>
      <c r="LV9" s="304"/>
      <c r="LW9" s="304"/>
      <c r="LX9" s="304"/>
      <c r="LY9" s="304"/>
      <c r="LZ9" s="304"/>
      <c r="MA9" s="304"/>
      <c r="MB9" s="304"/>
      <c r="MC9" s="304"/>
      <c r="MD9" s="304"/>
      <c r="ME9" s="304"/>
      <c r="MF9" s="304"/>
      <c r="MG9" s="304"/>
      <c r="MH9" s="304"/>
      <c r="MI9" s="304"/>
      <c r="MJ9" s="304"/>
      <c r="MK9" s="304"/>
      <c r="ML9" s="304"/>
      <c r="MM9" s="304"/>
      <c r="MN9" s="304"/>
      <c r="MO9" s="304"/>
      <c r="MP9" s="304"/>
      <c r="MQ9" s="304"/>
      <c r="MR9" s="304"/>
      <c r="MS9" s="304"/>
      <c r="MT9" s="304"/>
      <c r="MU9" s="304"/>
      <c r="MV9" s="304"/>
      <c r="MW9" s="304"/>
      <c r="MX9" s="304"/>
      <c r="MY9" s="304"/>
      <c r="MZ9" s="304"/>
      <c r="NA9" s="304"/>
      <c r="NB9" s="304"/>
      <c r="NC9" s="304"/>
      <c r="ND9" s="304"/>
      <c r="NE9" s="304"/>
      <c r="NF9" s="304"/>
      <c r="NG9" s="304"/>
      <c r="NH9" s="304"/>
      <c r="NI9" s="304"/>
      <c r="NJ9" s="304"/>
      <c r="NK9" s="304"/>
      <c r="NL9" s="304"/>
      <c r="NM9" s="304"/>
      <c r="NN9" s="304"/>
      <c r="NO9" s="304"/>
      <c r="NP9" s="304"/>
      <c r="NQ9" s="304"/>
      <c r="NR9" s="304"/>
      <c r="NS9" s="304"/>
      <c r="NT9" s="304"/>
      <c r="NU9" s="304"/>
      <c r="NV9" s="304"/>
      <c r="NW9" s="304"/>
      <c r="NX9" s="304"/>
      <c r="NY9" s="304"/>
      <c r="NZ9" s="304"/>
      <c r="OA9" s="304"/>
      <c r="OB9" s="304"/>
      <c r="OC9" s="304"/>
      <c r="OD9" s="304"/>
      <c r="OE9" s="304"/>
      <c r="OF9" s="304"/>
      <c r="OG9" s="304"/>
      <c r="OH9" s="304"/>
      <c r="OI9" s="304"/>
      <c r="OJ9" s="304"/>
      <c r="OK9" s="304"/>
      <c r="OL9" s="304"/>
      <c r="OM9" s="304"/>
      <c r="ON9" s="304"/>
      <c r="OO9" s="304"/>
      <c r="OP9" s="304"/>
      <c r="OQ9" s="304"/>
      <c r="OR9" s="304"/>
      <c r="OS9" s="304"/>
      <c r="OT9" s="304"/>
      <c r="OU9" s="304"/>
      <c r="OV9" s="304"/>
      <c r="OW9" s="304"/>
      <c r="OX9" s="304"/>
      <c r="OY9" s="304"/>
      <c r="OZ9" s="304"/>
      <c r="PA9" s="304"/>
      <c r="PB9" s="304"/>
      <c r="PC9" s="304"/>
      <c r="PD9" s="304"/>
      <c r="PE9" s="304"/>
      <c r="PF9" s="304"/>
      <c r="PG9" s="304"/>
      <c r="PH9" s="304"/>
      <c r="PI9" s="304"/>
      <c r="PJ9" s="304"/>
      <c r="PK9" s="304"/>
      <c r="PL9" s="304"/>
      <c r="PM9" s="304"/>
      <c r="PN9" s="304"/>
      <c r="PO9" s="304"/>
      <c r="PP9" s="304"/>
      <c r="PQ9" s="304"/>
      <c r="PR9" s="304"/>
      <c r="PS9" s="304"/>
      <c r="PT9" s="304"/>
      <c r="PU9" s="304"/>
      <c r="PV9" s="304"/>
      <c r="PW9" s="304"/>
      <c r="PX9" s="304"/>
      <c r="PY9" s="304"/>
      <c r="PZ9" s="304"/>
      <c r="QA9" s="304"/>
      <c r="QB9" s="304"/>
      <c r="QC9" s="304"/>
      <c r="QD9" s="304"/>
      <c r="QE9" s="304"/>
      <c r="QF9" s="304"/>
      <c r="QG9" s="304"/>
      <c r="QH9" s="304"/>
      <c r="QI9" s="304"/>
      <c r="QJ9" s="304"/>
    </row>
    <row r="10" spans="1:452" s="91" customFormat="1" ht="16.5" customHeight="1">
      <c r="A10" s="669"/>
      <c r="B10" s="668"/>
      <c r="C10" s="295"/>
      <c r="D10" s="412"/>
      <c r="E10" s="174"/>
      <c r="F10" s="174"/>
      <c r="G10" s="304"/>
      <c r="H10" s="304"/>
      <c r="I10" s="304"/>
      <c r="J10" s="304"/>
      <c r="K10" s="304"/>
      <c r="L10" s="304"/>
      <c r="M10" s="304"/>
      <c r="N10" s="304"/>
      <c r="O10" s="304"/>
      <c r="P10" s="304"/>
      <c r="Q10" s="304"/>
      <c r="R10" s="304"/>
      <c r="S10" s="304"/>
      <c r="T10" s="304"/>
      <c r="U10" s="304"/>
      <c r="V10" s="304"/>
      <c r="W10" s="304"/>
      <c r="X10" s="304"/>
      <c r="Y10" s="304"/>
      <c r="Z10" s="304"/>
      <c r="AA10" s="304"/>
      <c r="AB10" s="304"/>
      <c r="AC10" s="304"/>
      <c r="AD10" s="304"/>
      <c r="AE10" s="304"/>
      <c r="AF10" s="304"/>
      <c r="AG10" s="304"/>
      <c r="AH10" s="304"/>
      <c r="AI10" s="304"/>
      <c r="AJ10" s="304"/>
      <c r="AK10" s="304"/>
      <c r="AL10" s="304"/>
      <c r="AM10" s="304"/>
      <c r="AN10" s="304"/>
      <c r="AO10" s="304"/>
      <c r="AP10" s="304"/>
      <c r="AQ10" s="304"/>
      <c r="AR10" s="304"/>
      <c r="AS10" s="304"/>
      <c r="AT10" s="304"/>
      <c r="AU10" s="304"/>
      <c r="AV10" s="304"/>
      <c r="AW10" s="304"/>
      <c r="AX10" s="304"/>
      <c r="AY10" s="304"/>
      <c r="AZ10" s="304"/>
      <c r="BA10" s="304"/>
      <c r="BB10" s="304"/>
      <c r="BC10" s="304"/>
      <c r="BD10" s="304"/>
      <c r="BE10" s="304"/>
      <c r="BF10" s="304"/>
      <c r="BG10" s="304"/>
      <c r="BH10" s="304"/>
      <c r="BI10" s="304"/>
      <c r="BJ10" s="304"/>
      <c r="BK10" s="304"/>
      <c r="BL10" s="304"/>
      <c r="BM10" s="304"/>
      <c r="BN10" s="304"/>
      <c r="BO10" s="304"/>
      <c r="BP10" s="304"/>
      <c r="BQ10" s="304"/>
      <c r="BR10" s="304"/>
      <c r="BS10" s="304"/>
      <c r="BT10" s="304"/>
      <c r="BU10" s="304"/>
      <c r="BV10" s="304"/>
      <c r="BW10" s="304"/>
      <c r="BX10" s="304"/>
      <c r="BY10" s="304"/>
      <c r="BZ10" s="304"/>
      <c r="CA10" s="304"/>
      <c r="CB10" s="304"/>
      <c r="CC10" s="304"/>
      <c r="CD10" s="304"/>
      <c r="CE10" s="304"/>
      <c r="CF10" s="304"/>
      <c r="CG10" s="304"/>
      <c r="CH10" s="304"/>
      <c r="CI10" s="304"/>
      <c r="CJ10" s="304"/>
      <c r="CK10" s="304"/>
      <c r="CL10" s="304"/>
      <c r="CM10" s="304"/>
      <c r="CN10" s="304"/>
      <c r="CO10" s="304"/>
      <c r="CP10" s="304"/>
      <c r="CQ10" s="304"/>
      <c r="CR10" s="304"/>
      <c r="CS10" s="304"/>
      <c r="CT10" s="304"/>
      <c r="CU10" s="304"/>
      <c r="CV10" s="304"/>
      <c r="CW10" s="304"/>
      <c r="CX10" s="304"/>
      <c r="CY10" s="304"/>
      <c r="CZ10" s="304"/>
      <c r="DA10" s="304"/>
      <c r="DB10" s="304"/>
      <c r="DC10" s="304"/>
      <c r="DD10" s="304"/>
      <c r="DE10" s="304"/>
      <c r="DF10" s="304"/>
      <c r="DG10" s="304"/>
      <c r="DH10" s="304"/>
      <c r="DI10" s="304"/>
      <c r="DJ10" s="304"/>
      <c r="DK10" s="304"/>
      <c r="DL10" s="304"/>
      <c r="DM10" s="304"/>
      <c r="DN10" s="304"/>
      <c r="DO10" s="304"/>
      <c r="DP10" s="304"/>
      <c r="DQ10" s="304"/>
      <c r="DR10" s="304"/>
      <c r="DS10" s="304"/>
      <c r="DT10" s="304"/>
      <c r="DU10" s="304"/>
      <c r="DV10" s="304"/>
      <c r="DW10" s="304"/>
      <c r="DX10" s="304"/>
      <c r="DY10" s="304"/>
      <c r="DZ10" s="304"/>
      <c r="EA10" s="304"/>
      <c r="EB10" s="304"/>
      <c r="EC10" s="304"/>
      <c r="ED10" s="304"/>
      <c r="EE10" s="304"/>
      <c r="EF10" s="304"/>
      <c r="EG10" s="304"/>
      <c r="EH10" s="304"/>
      <c r="EI10" s="304"/>
      <c r="EJ10" s="304"/>
      <c r="EK10" s="304"/>
      <c r="EL10" s="304"/>
      <c r="EM10" s="304"/>
      <c r="EN10" s="304"/>
      <c r="EO10" s="304"/>
      <c r="EP10" s="304"/>
      <c r="EQ10" s="304"/>
      <c r="ER10" s="304"/>
      <c r="ES10" s="304"/>
      <c r="ET10" s="304"/>
      <c r="EU10" s="304"/>
      <c r="EV10" s="304"/>
      <c r="EW10" s="304"/>
      <c r="EX10" s="304"/>
      <c r="EY10" s="304"/>
      <c r="EZ10" s="304"/>
      <c r="FA10" s="304"/>
      <c r="FB10" s="304"/>
      <c r="FC10" s="304"/>
      <c r="FD10" s="304"/>
      <c r="FE10" s="304"/>
      <c r="FF10" s="304"/>
      <c r="FG10" s="304"/>
      <c r="FH10" s="304"/>
      <c r="FI10" s="304"/>
      <c r="FJ10" s="304"/>
      <c r="FK10" s="304"/>
      <c r="FL10" s="304"/>
      <c r="FM10" s="304"/>
      <c r="FN10" s="304"/>
      <c r="FO10" s="304"/>
      <c r="FP10" s="304"/>
      <c r="FQ10" s="304"/>
      <c r="FR10" s="304"/>
      <c r="FS10" s="304"/>
      <c r="FT10" s="304"/>
      <c r="FU10" s="304"/>
      <c r="FV10" s="304"/>
      <c r="FW10" s="304"/>
      <c r="FX10" s="304"/>
      <c r="FY10" s="304"/>
      <c r="FZ10" s="304"/>
      <c r="GA10" s="304"/>
      <c r="GB10" s="304"/>
      <c r="GC10" s="304"/>
      <c r="GD10" s="304"/>
      <c r="GE10" s="304"/>
      <c r="GF10" s="304"/>
      <c r="GG10" s="304"/>
      <c r="GH10" s="304"/>
      <c r="GI10" s="304"/>
      <c r="GJ10" s="304"/>
      <c r="GK10" s="304"/>
      <c r="GL10" s="304"/>
      <c r="GM10" s="304"/>
      <c r="GN10" s="304"/>
      <c r="GO10" s="304"/>
      <c r="GP10" s="304"/>
      <c r="GQ10" s="304"/>
      <c r="GR10" s="304"/>
      <c r="GS10" s="304"/>
      <c r="GT10" s="304"/>
      <c r="GU10" s="304"/>
      <c r="GV10" s="304"/>
      <c r="GW10" s="304"/>
      <c r="GX10" s="304"/>
      <c r="GY10" s="304"/>
      <c r="GZ10" s="304"/>
      <c r="HA10" s="304"/>
      <c r="HB10" s="304"/>
      <c r="HC10" s="304"/>
      <c r="HD10" s="304"/>
      <c r="HE10" s="304"/>
      <c r="HF10" s="304"/>
      <c r="HG10" s="304"/>
      <c r="HH10" s="304"/>
      <c r="HI10" s="304"/>
      <c r="HJ10" s="304"/>
      <c r="HK10" s="304"/>
      <c r="HL10" s="304"/>
      <c r="HM10" s="304"/>
      <c r="HN10" s="304"/>
      <c r="HO10" s="304"/>
      <c r="HP10" s="304"/>
      <c r="HQ10" s="304"/>
      <c r="HR10" s="304"/>
      <c r="HS10" s="304"/>
      <c r="HT10" s="304"/>
      <c r="HU10" s="304"/>
      <c r="HV10" s="304"/>
      <c r="HW10" s="304"/>
      <c r="HX10" s="304"/>
      <c r="HY10" s="304"/>
      <c r="HZ10" s="304"/>
      <c r="IA10" s="304"/>
      <c r="IB10" s="304"/>
      <c r="IC10" s="304"/>
      <c r="ID10" s="304"/>
      <c r="IE10" s="304"/>
      <c r="IF10" s="304"/>
      <c r="IG10" s="304"/>
      <c r="IH10" s="304"/>
      <c r="II10" s="304"/>
      <c r="IJ10" s="304"/>
      <c r="IK10" s="304"/>
      <c r="IL10" s="304"/>
      <c r="IM10" s="304"/>
      <c r="IN10" s="304"/>
      <c r="IO10" s="304"/>
      <c r="IP10" s="304"/>
      <c r="IQ10" s="304"/>
      <c r="IR10" s="304"/>
      <c r="IS10" s="304"/>
      <c r="IT10" s="304"/>
      <c r="IU10" s="304"/>
      <c r="IV10" s="304"/>
      <c r="IW10" s="304"/>
      <c r="IX10" s="304"/>
      <c r="IY10" s="304"/>
      <c r="IZ10" s="304"/>
      <c r="JA10" s="304"/>
      <c r="JB10" s="304"/>
      <c r="JC10" s="304"/>
      <c r="JD10" s="304"/>
      <c r="JE10" s="304"/>
      <c r="JF10" s="304"/>
      <c r="JG10" s="304"/>
      <c r="JH10" s="304"/>
      <c r="JI10" s="304"/>
      <c r="JJ10" s="304"/>
      <c r="JK10" s="304"/>
      <c r="JL10" s="304"/>
      <c r="JM10" s="304"/>
      <c r="JN10" s="304"/>
      <c r="JO10" s="304"/>
      <c r="JP10" s="304"/>
      <c r="JQ10" s="304"/>
      <c r="JR10" s="304"/>
      <c r="JS10" s="304"/>
      <c r="JT10" s="304"/>
      <c r="JU10" s="304"/>
      <c r="JV10" s="304"/>
      <c r="JW10" s="304"/>
      <c r="JX10" s="304"/>
      <c r="JY10" s="304"/>
      <c r="JZ10" s="304"/>
      <c r="KA10" s="304"/>
      <c r="KB10" s="304"/>
      <c r="KC10" s="304"/>
      <c r="KD10" s="304"/>
      <c r="KE10" s="304"/>
      <c r="KF10" s="304"/>
      <c r="KG10" s="304"/>
      <c r="KH10" s="304"/>
      <c r="KI10" s="304"/>
      <c r="KJ10" s="304"/>
      <c r="KK10" s="304"/>
      <c r="KL10" s="304"/>
      <c r="KM10" s="304"/>
      <c r="KN10" s="304"/>
      <c r="KO10" s="304"/>
      <c r="KP10" s="304"/>
      <c r="KQ10" s="304"/>
      <c r="KR10" s="304"/>
      <c r="KS10" s="304"/>
      <c r="KT10" s="304"/>
      <c r="KU10" s="304"/>
      <c r="KV10" s="304"/>
      <c r="KW10" s="304"/>
      <c r="KX10" s="304"/>
      <c r="KY10" s="304"/>
      <c r="KZ10" s="304"/>
      <c r="LA10" s="304"/>
      <c r="LB10" s="304"/>
      <c r="LC10" s="304"/>
      <c r="LD10" s="304"/>
      <c r="LE10" s="304"/>
      <c r="LF10" s="304"/>
      <c r="LG10" s="304"/>
      <c r="LH10" s="304"/>
      <c r="LI10" s="304"/>
      <c r="LJ10" s="304"/>
      <c r="LK10" s="304"/>
      <c r="LL10" s="304"/>
      <c r="LM10" s="304"/>
      <c r="LN10" s="304"/>
      <c r="LO10" s="304"/>
      <c r="LP10" s="304"/>
      <c r="LQ10" s="304"/>
      <c r="LR10" s="304"/>
      <c r="LS10" s="304"/>
      <c r="LT10" s="304"/>
      <c r="LU10" s="304"/>
      <c r="LV10" s="304"/>
      <c r="LW10" s="304"/>
      <c r="LX10" s="304"/>
      <c r="LY10" s="304"/>
      <c r="LZ10" s="304"/>
      <c r="MA10" s="304"/>
      <c r="MB10" s="304"/>
      <c r="MC10" s="304"/>
      <c r="MD10" s="304"/>
      <c r="ME10" s="304"/>
      <c r="MF10" s="304"/>
      <c r="MG10" s="304"/>
      <c r="MH10" s="304"/>
      <c r="MI10" s="304"/>
      <c r="MJ10" s="304"/>
      <c r="MK10" s="304"/>
      <c r="ML10" s="304"/>
      <c r="MM10" s="304"/>
      <c r="MN10" s="304"/>
      <c r="MO10" s="304"/>
      <c r="MP10" s="304"/>
      <c r="MQ10" s="304"/>
      <c r="MR10" s="304"/>
      <c r="MS10" s="304"/>
      <c r="MT10" s="304"/>
      <c r="MU10" s="304"/>
      <c r="MV10" s="304"/>
      <c r="MW10" s="304"/>
      <c r="MX10" s="304"/>
      <c r="MY10" s="304"/>
      <c r="MZ10" s="304"/>
      <c r="NA10" s="304"/>
      <c r="NB10" s="304"/>
      <c r="NC10" s="304"/>
      <c r="ND10" s="304"/>
      <c r="NE10" s="304"/>
      <c r="NF10" s="304"/>
      <c r="NG10" s="304"/>
      <c r="NH10" s="304"/>
      <c r="NI10" s="304"/>
      <c r="NJ10" s="304"/>
      <c r="NK10" s="304"/>
      <c r="NL10" s="304"/>
      <c r="NM10" s="304"/>
      <c r="NN10" s="304"/>
      <c r="NO10" s="304"/>
      <c r="NP10" s="304"/>
      <c r="NQ10" s="304"/>
      <c r="NR10" s="304"/>
      <c r="NS10" s="304"/>
      <c r="NT10" s="304"/>
      <c r="NU10" s="304"/>
      <c r="NV10" s="304"/>
      <c r="NW10" s="304"/>
      <c r="NX10" s="304"/>
      <c r="NY10" s="304"/>
      <c r="NZ10" s="304"/>
      <c r="OA10" s="304"/>
      <c r="OB10" s="304"/>
      <c r="OC10" s="304"/>
      <c r="OD10" s="304"/>
      <c r="OE10" s="304"/>
      <c r="OF10" s="304"/>
      <c r="OG10" s="304"/>
      <c r="OH10" s="304"/>
      <c r="OI10" s="304"/>
      <c r="OJ10" s="304"/>
      <c r="OK10" s="304"/>
      <c r="OL10" s="304"/>
      <c r="OM10" s="304"/>
      <c r="ON10" s="304"/>
      <c r="OO10" s="304"/>
      <c r="OP10" s="304"/>
      <c r="OQ10" s="304"/>
      <c r="OR10" s="304"/>
      <c r="OS10" s="304"/>
      <c r="OT10" s="304"/>
      <c r="OU10" s="304"/>
      <c r="OV10" s="304"/>
      <c r="OW10" s="304"/>
      <c r="OX10" s="304"/>
      <c r="OY10" s="304"/>
      <c r="OZ10" s="304"/>
      <c r="PA10" s="304"/>
      <c r="PB10" s="304"/>
      <c r="PC10" s="304"/>
      <c r="PD10" s="304"/>
      <c r="PE10" s="304"/>
      <c r="PF10" s="304"/>
      <c r="PG10" s="304"/>
      <c r="PH10" s="304"/>
      <c r="PI10" s="304"/>
      <c r="PJ10" s="304"/>
      <c r="PK10" s="304"/>
      <c r="PL10" s="304"/>
      <c r="PM10" s="304"/>
      <c r="PN10" s="304"/>
      <c r="PO10" s="304"/>
      <c r="PP10" s="304"/>
      <c r="PQ10" s="304"/>
      <c r="PR10" s="304"/>
      <c r="PS10" s="304"/>
      <c r="PT10" s="304"/>
      <c r="PU10" s="304"/>
      <c r="PV10" s="304"/>
      <c r="PW10" s="304"/>
      <c r="PX10" s="304"/>
      <c r="PY10" s="304"/>
      <c r="PZ10" s="304"/>
      <c r="QA10" s="304"/>
      <c r="QB10" s="304"/>
      <c r="QC10" s="304"/>
      <c r="QD10" s="304"/>
      <c r="QE10" s="304"/>
      <c r="QF10" s="304"/>
      <c r="QG10" s="304"/>
      <c r="QH10" s="304"/>
      <c r="QI10" s="304"/>
      <c r="QJ10" s="304"/>
    </row>
    <row r="11" spans="1:452" s="91" customFormat="1" ht="16.5" customHeight="1">
      <c r="A11" s="669"/>
      <c r="B11" s="668"/>
      <c r="C11" s="295"/>
      <c r="D11" s="412"/>
      <c r="E11" s="174"/>
      <c r="F11" s="174"/>
      <c r="G11" s="304"/>
      <c r="H11" s="304"/>
      <c r="I11" s="304"/>
      <c r="J11" s="304"/>
      <c r="K11" s="304"/>
      <c r="L11" s="304"/>
      <c r="M11" s="304"/>
      <c r="N11" s="304"/>
      <c r="O11" s="304"/>
      <c r="P11" s="304"/>
      <c r="Q11" s="304"/>
      <c r="R11" s="304"/>
      <c r="S11" s="304"/>
      <c r="T11" s="304"/>
      <c r="U11" s="304"/>
      <c r="V11" s="304"/>
      <c r="W11" s="304"/>
      <c r="X11" s="304"/>
      <c r="Y11" s="304"/>
      <c r="Z11" s="304"/>
      <c r="AA11" s="304"/>
      <c r="AB11" s="304"/>
      <c r="AC11" s="304"/>
      <c r="AD11" s="304"/>
      <c r="AE11" s="304"/>
      <c r="AF11" s="304"/>
      <c r="AG11" s="304"/>
      <c r="AH11" s="304"/>
      <c r="AI11" s="304"/>
      <c r="AJ11" s="304"/>
      <c r="AK11" s="304"/>
      <c r="AL11" s="304"/>
      <c r="AM11" s="304"/>
      <c r="AN11" s="304"/>
      <c r="AO11" s="304"/>
      <c r="AP11" s="304"/>
      <c r="AQ11" s="304"/>
      <c r="AR11" s="304"/>
      <c r="AS11" s="304"/>
      <c r="AT11" s="304"/>
      <c r="AU11" s="304"/>
      <c r="AV11" s="304"/>
      <c r="AW11" s="304"/>
      <c r="AX11" s="304"/>
      <c r="AY11" s="304"/>
      <c r="AZ11" s="304"/>
      <c r="BA11" s="304"/>
      <c r="BB11" s="304"/>
      <c r="BC11" s="304"/>
      <c r="BD11" s="304"/>
      <c r="BE11" s="304"/>
      <c r="BF11" s="304"/>
      <c r="BG11" s="304"/>
      <c r="BH11" s="304"/>
      <c r="BI11" s="304"/>
      <c r="BJ11" s="304"/>
      <c r="BK11" s="304"/>
      <c r="BL11" s="304"/>
      <c r="BM11" s="304"/>
      <c r="BN11" s="304"/>
      <c r="BO11" s="304"/>
      <c r="BP11" s="304"/>
      <c r="BQ11" s="304"/>
      <c r="BR11" s="304"/>
      <c r="BS11" s="304"/>
      <c r="BT11" s="304"/>
      <c r="BU11" s="304"/>
      <c r="BV11" s="304"/>
      <c r="BW11" s="304"/>
      <c r="BX11" s="304"/>
      <c r="BY11" s="304"/>
      <c r="BZ11" s="304"/>
      <c r="CA11" s="304"/>
      <c r="CB11" s="304"/>
      <c r="CC11" s="304"/>
      <c r="CD11" s="304"/>
      <c r="CE11" s="304"/>
      <c r="CF11" s="304"/>
      <c r="CG11" s="304"/>
      <c r="CH11" s="304"/>
      <c r="CI11" s="304"/>
      <c r="CJ11" s="304"/>
      <c r="CK11" s="304"/>
      <c r="CL11" s="304"/>
      <c r="CM11" s="304"/>
      <c r="CN11" s="304"/>
      <c r="CO11" s="304"/>
      <c r="CP11" s="304"/>
      <c r="CQ11" s="304"/>
      <c r="CR11" s="304"/>
      <c r="CS11" s="304"/>
      <c r="CT11" s="304"/>
      <c r="CU11" s="304"/>
      <c r="CV11" s="304"/>
      <c r="CW11" s="304"/>
      <c r="CX11" s="304"/>
      <c r="CY11" s="304"/>
      <c r="CZ11" s="304"/>
      <c r="DA11" s="304"/>
      <c r="DB11" s="304"/>
      <c r="DC11" s="304"/>
      <c r="DD11" s="304"/>
      <c r="DE11" s="304"/>
      <c r="DF11" s="304"/>
      <c r="DG11" s="304"/>
      <c r="DH11" s="304"/>
      <c r="DI11" s="304"/>
      <c r="DJ11" s="304"/>
      <c r="DK11" s="304"/>
      <c r="DL11" s="304"/>
      <c r="DM11" s="304"/>
      <c r="DN11" s="304"/>
      <c r="DO11" s="304"/>
      <c r="DP11" s="304"/>
      <c r="DQ11" s="304"/>
      <c r="DR11" s="304"/>
      <c r="DS11" s="304"/>
      <c r="DT11" s="304"/>
      <c r="DU11" s="304"/>
      <c r="DV11" s="304"/>
      <c r="DW11" s="304"/>
      <c r="DX11" s="304"/>
      <c r="DY11" s="304"/>
      <c r="DZ11" s="304"/>
      <c r="EA11" s="304"/>
      <c r="EB11" s="304"/>
      <c r="EC11" s="304"/>
      <c r="ED11" s="304"/>
      <c r="EE11" s="304"/>
      <c r="EF11" s="304"/>
      <c r="EG11" s="304"/>
      <c r="EH11" s="304"/>
      <c r="EI11" s="304"/>
      <c r="EJ11" s="304"/>
      <c r="EK11" s="304"/>
      <c r="EL11" s="304"/>
      <c r="EM11" s="304"/>
      <c r="EN11" s="304"/>
      <c r="EO11" s="304"/>
      <c r="EP11" s="304"/>
      <c r="EQ11" s="304"/>
      <c r="ER11" s="304"/>
      <c r="ES11" s="304"/>
      <c r="ET11" s="304"/>
      <c r="EU11" s="304"/>
      <c r="EV11" s="304"/>
      <c r="EW11" s="304"/>
      <c r="EX11" s="304"/>
      <c r="EY11" s="304"/>
      <c r="EZ11" s="304"/>
      <c r="FA11" s="304"/>
      <c r="FB11" s="304"/>
      <c r="FC11" s="304"/>
      <c r="FD11" s="304"/>
      <c r="FE11" s="304"/>
      <c r="FF11" s="304"/>
      <c r="FG11" s="304"/>
      <c r="FH11" s="304"/>
      <c r="FI11" s="304"/>
      <c r="FJ11" s="304"/>
      <c r="FK11" s="304"/>
      <c r="FL11" s="304"/>
      <c r="FM11" s="304"/>
      <c r="FN11" s="304"/>
      <c r="FO11" s="304"/>
      <c r="FP11" s="304"/>
      <c r="FQ11" s="304"/>
      <c r="FR11" s="304"/>
      <c r="FS11" s="304"/>
      <c r="FT11" s="304"/>
      <c r="FU11" s="304"/>
      <c r="FV11" s="304"/>
      <c r="FW11" s="304"/>
      <c r="FX11" s="304"/>
      <c r="FY11" s="304"/>
      <c r="FZ11" s="304"/>
      <c r="GA11" s="304"/>
      <c r="GB11" s="304"/>
      <c r="GC11" s="304"/>
      <c r="GD11" s="304"/>
      <c r="GE11" s="304"/>
      <c r="GF11" s="304"/>
      <c r="GG11" s="304"/>
      <c r="GH11" s="304"/>
      <c r="GI11" s="304"/>
      <c r="GJ11" s="304"/>
      <c r="GK11" s="304"/>
      <c r="GL11" s="304"/>
      <c r="GM11" s="304"/>
      <c r="GN11" s="304"/>
      <c r="GO11" s="304"/>
      <c r="GP11" s="304"/>
      <c r="GQ11" s="304"/>
      <c r="GR11" s="304"/>
      <c r="GS11" s="304"/>
      <c r="GT11" s="304"/>
      <c r="GU11" s="304"/>
      <c r="GV11" s="304"/>
      <c r="GW11" s="304"/>
      <c r="GX11" s="304"/>
      <c r="GY11" s="304"/>
      <c r="GZ11" s="304"/>
      <c r="HA11" s="304"/>
      <c r="HB11" s="304"/>
      <c r="HC11" s="304"/>
      <c r="HD11" s="304"/>
      <c r="HE11" s="304"/>
      <c r="HF11" s="304"/>
      <c r="HG11" s="304"/>
      <c r="HH11" s="304"/>
      <c r="HI11" s="304"/>
      <c r="HJ11" s="304"/>
      <c r="HK11" s="304"/>
      <c r="HL11" s="304"/>
      <c r="HM11" s="304"/>
      <c r="HN11" s="304"/>
      <c r="HO11" s="304"/>
      <c r="HP11" s="304"/>
      <c r="HQ11" s="304"/>
      <c r="HR11" s="304"/>
      <c r="HS11" s="304"/>
      <c r="HT11" s="304"/>
      <c r="HU11" s="304"/>
      <c r="HV11" s="304"/>
      <c r="HW11" s="304"/>
      <c r="HX11" s="304"/>
      <c r="HY11" s="304"/>
      <c r="HZ11" s="304"/>
      <c r="IA11" s="304"/>
      <c r="IB11" s="304"/>
      <c r="IC11" s="304"/>
      <c r="ID11" s="304"/>
      <c r="IE11" s="304"/>
      <c r="IF11" s="304"/>
      <c r="IG11" s="304"/>
      <c r="IH11" s="304"/>
      <c r="II11" s="304"/>
      <c r="IJ11" s="304"/>
      <c r="IK11" s="304"/>
      <c r="IL11" s="304"/>
      <c r="IM11" s="304"/>
      <c r="IN11" s="304"/>
      <c r="IO11" s="304"/>
      <c r="IP11" s="304"/>
      <c r="IQ11" s="304"/>
      <c r="IR11" s="304"/>
      <c r="IS11" s="304"/>
      <c r="IT11" s="304"/>
      <c r="IU11" s="304"/>
      <c r="IV11" s="304"/>
      <c r="IW11" s="304"/>
      <c r="IX11" s="304"/>
      <c r="IY11" s="304"/>
      <c r="IZ11" s="304"/>
      <c r="JA11" s="304"/>
      <c r="JB11" s="304"/>
      <c r="JC11" s="304"/>
      <c r="JD11" s="304"/>
      <c r="JE11" s="304"/>
      <c r="JF11" s="304"/>
      <c r="JG11" s="304"/>
      <c r="JH11" s="304"/>
      <c r="JI11" s="304"/>
      <c r="JJ11" s="304"/>
      <c r="JK11" s="304"/>
      <c r="JL11" s="304"/>
      <c r="JM11" s="304"/>
      <c r="JN11" s="304"/>
      <c r="JO11" s="304"/>
      <c r="JP11" s="304"/>
      <c r="JQ11" s="304"/>
      <c r="JR11" s="304"/>
      <c r="JS11" s="304"/>
      <c r="JT11" s="304"/>
      <c r="JU11" s="304"/>
      <c r="JV11" s="304"/>
      <c r="JW11" s="304"/>
      <c r="JX11" s="304"/>
      <c r="JY11" s="304"/>
      <c r="JZ11" s="304"/>
      <c r="KA11" s="304"/>
      <c r="KB11" s="304"/>
      <c r="KC11" s="304"/>
      <c r="KD11" s="304"/>
      <c r="KE11" s="304"/>
      <c r="KF11" s="304"/>
      <c r="KG11" s="304"/>
      <c r="KH11" s="304"/>
      <c r="KI11" s="304"/>
      <c r="KJ11" s="304"/>
      <c r="KK11" s="304"/>
      <c r="KL11" s="304"/>
      <c r="KM11" s="304"/>
      <c r="KN11" s="304"/>
      <c r="KO11" s="304"/>
      <c r="KP11" s="304"/>
      <c r="KQ11" s="304"/>
      <c r="KR11" s="304"/>
      <c r="KS11" s="304"/>
      <c r="KT11" s="304"/>
      <c r="KU11" s="304"/>
      <c r="KV11" s="304"/>
      <c r="KW11" s="304"/>
      <c r="KX11" s="304"/>
      <c r="KY11" s="304"/>
      <c r="KZ11" s="304"/>
      <c r="LA11" s="304"/>
      <c r="LB11" s="304"/>
      <c r="LC11" s="304"/>
      <c r="LD11" s="304"/>
      <c r="LE11" s="304"/>
      <c r="LF11" s="304"/>
      <c r="LG11" s="304"/>
      <c r="LH11" s="304"/>
      <c r="LI11" s="304"/>
      <c r="LJ11" s="304"/>
      <c r="LK11" s="304"/>
      <c r="LL11" s="304"/>
      <c r="LM11" s="304"/>
      <c r="LN11" s="304"/>
      <c r="LO11" s="304"/>
      <c r="LP11" s="304"/>
      <c r="LQ11" s="304"/>
      <c r="LR11" s="304"/>
      <c r="LS11" s="304"/>
      <c r="LT11" s="304"/>
      <c r="LU11" s="304"/>
      <c r="LV11" s="304"/>
      <c r="LW11" s="304"/>
      <c r="LX11" s="304"/>
      <c r="LY11" s="304"/>
      <c r="LZ11" s="304"/>
      <c r="MA11" s="304"/>
      <c r="MB11" s="304"/>
      <c r="MC11" s="304"/>
      <c r="MD11" s="304"/>
      <c r="ME11" s="304"/>
      <c r="MF11" s="304"/>
      <c r="MG11" s="304"/>
      <c r="MH11" s="304"/>
      <c r="MI11" s="304"/>
      <c r="MJ11" s="304"/>
      <c r="MK11" s="304"/>
      <c r="ML11" s="304"/>
      <c r="MM11" s="304"/>
      <c r="MN11" s="304"/>
      <c r="MO11" s="304"/>
      <c r="MP11" s="304"/>
      <c r="MQ11" s="304"/>
      <c r="MR11" s="304"/>
      <c r="MS11" s="304"/>
      <c r="MT11" s="304"/>
      <c r="MU11" s="304"/>
      <c r="MV11" s="304"/>
      <c r="MW11" s="304"/>
      <c r="MX11" s="304"/>
      <c r="MY11" s="304"/>
      <c r="MZ11" s="304"/>
      <c r="NA11" s="304"/>
      <c r="NB11" s="304"/>
      <c r="NC11" s="304"/>
      <c r="ND11" s="304"/>
      <c r="NE11" s="304"/>
      <c r="NF11" s="304"/>
      <c r="NG11" s="304"/>
      <c r="NH11" s="304"/>
      <c r="NI11" s="304"/>
      <c r="NJ11" s="304"/>
      <c r="NK11" s="304"/>
      <c r="NL11" s="304"/>
      <c r="NM11" s="304"/>
      <c r="NN11" s="304"/>
      <c r="NO11" s="304"/>
      <c r="NP11" s="304"/>
      <c r="NQ11" s="304"/>
      <c r="NR11" s="304"/>
      <c r="NS11" s="304"/>
      <c r="NT11" s="304"/>
      <c r="NU11" s="304"/>
      <c r="NV11" s="304"/>
      <c r="NW11" s="304"/>
      <c r="NX11" s="304"/>
      <c r="NY11" s="304"/>
      <c r="NZ11" s="304"/>
      <c r="OA11" s="304"/>
      <c r="OB11" s="304"/>
      <c r="OC11" s="304"/>
      <c r="OD11" s="304"/>
      <c r="OE11" s="304"/>
      <c r="OF11" s="304"/>
      <c r="OG11" s="304"/>
      <c r="OH11" s="304"/>
      <c r="OI11" s="304"/>
      <c r="OJ11" s="304"/>
      <c r="OK11" s="304"/>
      <c r="OL11" s="304"/>
      <c r="OM11" s="304"/>
      <c r="ON11" s="304"/>
      <c r="OO11" s="304"/>
      <c r="OP11" s="304"/>
      <c r="OQ11" s="304"/>
      <c r="OR11" s="304"/>
      <c r="OS11" s="304"/>
      <c r="OT11" s="304"/>
      <c r="OU11" s="304"/>
      <c r="OV11" s="304"/>
      <c r="OW11" s="304"/>
      <c r="OX11" s="304"/>
      <c r="OY11" s="304"/>
      <c r="OZ11" s="304"/>
      <c r="PA11" s="304"/>
      <c r="PB11" s="304"/>
      <c r="PC11" s="304"/>
      <c r="PD11" s="304"/>
      <c r="PE11" s="304"/>
      <c r="PF11" s="304"/>
      <c r="PG11" s="304"/>
      <c r="PH11" s="304"/>
      <c r="PI11" s="304"/>
      <c r="PJ11" s="304"/>
      <c r="PK11" s="304"/>
      <c r="PL11" s="304"/>
      <c r="PM11" s="304"/>
      <c r="PN11" s="304"/>
      <c r="PO11" s="304"/>
      <c r="PP11" s="304"/>
      <c r="PQ11" s="304"/>
      <c r="PR11" s="304"/>
      <c r="PS11" s="304"/>
      <c r="PT11" s="304"/>
      <c r="PU11" s="304"/>
      <c r="PV11" s="304"/>
      <c r="PW11" s="304"/>
      <c r="PX11" s="304"/>
      <c r="PY11" s="304"/>
      <c r="PZ11" s="304"/>
      <c r="QA11" s="304"/>
      <c r="QB11" s="304"/>
      <c r="QC11" s="304"/>
      <c r="QD11" s="304"/>
      <c r="QE11" s="304"/>
      <c r="QF11" s="304"/>
      <c r="QG11" s="304"/>
      <c r="QH11" s="304"/>
      <c r="QI11" s="304"/>
      <c r="QJ11" s="304"/>
    </row>
    <row r="12" spans="1:452" s="91" customFormat="1" ht="16.5" customHeight="1">
      <c r="A12" s="669"/>
      <c r="B12" s="668"/>
      <c r="C12" s="295"/>
      <c r="D12" s="412"/>
      <c r="E12" s="174"/>
      <c r="F12" s="174"/>
      <c r="G12" s="304"/>
      <c r="H12" s="304"/>
      <c r="I12" s="304"/>
      <c r="J12" s="304"/>
      <c r="K12" s="304"/>
      <c r="L12" s="304"/>
      <c r="M12" s="304"/>
      <c r="N12" s="304"/>
      <c r="O12" s="304"/>
      <c r="P12" s="304"/>
      <c r="Q12" s="304"/>
      <c r="R12" s="304"/>
      <c r="S12" s="304"/>
      <c r="T12" s="304"/>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304"/>
      <c r="AU12" s="304"/>
      <c r="AV12" s="304"/>
      <c r="AW12" s="304"/>
      <c r="AX12" s="304"/>
      <c r="AY12" s="304"/>
      <c r="AZ12" s="304"/>
      <c r="BA12" s="304"/>
      <c r="BB12" s="304"/>
      <c r="BC12" s="304"/>
      <c r="BD12" s="304"/>
      <c r="BE12" s="304"/>
      <c r="BF12" s="304"/>
      <c r="BG12" s="304"/>
      <c r="BH12" s="304"/>
      <c r="BI12" s="304"/>
      <c r="BJ12" s="304"/>
      <c r="BK12" s="304"/>
      <c r="BL12" s="304"/>
      <c r="BM12" s="304"/>
      <c r="BN12" s="304"/>
      <c r="BO12" s="304"/>
      <c r="BP12" s="304"/>
      <c r="BQ12" s="304"/>
      <c r="BR12" s="304"/>
      <c r="BS12" s="304"/>
      <c r="BT12" s="304"/>
      <c r="BU12" s="304"/>
      <c r="BV12" s="304"/>
      <c r="BW12" s="304"/>
      <c r="BX12" s="304"/>
      <c r="BY12" s="304"/>
      <c r="BZ12" s="304"/>
      <c r="CA12" s="304"/>
      <c r="CB12" s="304"/>
      <c r="CC12" s="304"/>
      <c r="CD12" s="304"/>
      <c r="CE12" s="304"/>
      <c r="CF12" s="304"/>
      <c r="CG12" s="304"/>
      <c r="CH12" s="304"/>
      <c r="CI12" s="304"/>
      <c r="CJ12" s="304"/>
      <c r="CK12" s="304"/>
      <c r="CL12" s="304"/>
      <c r="CM12" s="304"/>
      <c r="CN12" s="304"/>
      <c r="CO12" s="304"/>
      <c r="CP12" s="304"/>
      <c r="CQ12" s="304"/>
      <c r="CR12" s="304"/>
      <c r="CS12" s="304"/>
      <c r="CT12" s="304"/>
      <c r="CU12" s="304"/>
      <c r="CV12" s="304"/>
      <c r="CW12" s="304"/>
      <c r="CX12" s="304"/>
      <c r="CY12" s="304"/>
      <c r="CZ12" s="304"/>
      <c r="DA12" s="304"/>
      <c r="DB12" s="304"/>
      <c r="DC12" s="304"/>
      <c r="DD12" s="304"/>
      <c r="DE12" s="304"/>
      <c r="DF12" s="304"/>
      <c r="DG12" s="304"/>
      <c r="DH12" s="304"/>
      <c r="DI12" s="304"/>
      <c r="DJ12" s="304"/>
      <c r="DK12" s="304"/>
      <c r="DL12" s="304"/>
      <c r="DM12" s="304"/>
      <c r="DN12" s="304"/>
      <c r="DO12" s="304"/>
      <c r="DP12" s="304"/>
      <c r="DQ12" s="304"/>
      <c r="DR12" s="304"/>
      <c r="DS12" s="304"/>
      <c r="DT12" s="304"/>
      <c r="DU12" s="304"/>
      <c r="DV12" s="304"/>
      <c r="DW12" s="304"/>
      <c r="DX12" s="304"/>
      <c r="DY12" s="304"/>
      <c r="DZ12" s="304"/>
      <c r="EA12" s="304"/>
      <c r="EB12" s="304"/>
      <c r="EC12" s="304"/>
      <c r="ED12" s="304"/>
      <c r="EE12" s="304"/>
      <c r="EF12" s="304"/>
      <c r="EG12" s="304"/>
      <c r="EH12" s="304"/>
      <c r="EI12" s="304"/>
      <c r="EJ12" s="304"/>
      <c r="EK12" s="304"/>
      <c r="EL12" s="304"/>
      <c r="EM12" s="304"/>
      <c r="EN12" s="304"/>
      <c r="EO12" s="304"/>
      <c r="EP12" s="304"/>
      <c r="EQ12" s="304"/>
      <c r="ER12" s="304"/>
      <c r="ES12" s="304"/>
      <c r="ET12" s="304"/>
      <c r="EU12" s="304"/>
      <c r="EV12" s="304"/>
      <c r="EW12" s="304"/>
      <c r="EX12" s="304"/>
      <c r="EY12" s="304"/>
      <c r="EZ12" s="304"/>
      <c r="FA12" s="304"/>
      <c r="FB12" s="304"/>
      <c r="FC12" s="304"/>
      <c r="FD12" s="304"/>
      <c r="FE12" s="304"/>
      <c r="FF12" s="304"/>
      <c r="FG12" s="304"/>
      <c r="FH12" s="304"/>
      <c r="FI12" s="304"/>
      <c r="FJ12" s="304"/>
      <c r="FK12" s="304"/>
      <c r="FL12" s="304"/>
      <c r="FM12" s="304"/>
      <c r="FN12" s="304"/>
      <c r="FO12" s="304"/>
      <c r="FP12" s="304"/>
      <c r="FQ12" s="304"/>
      <c r="FR12" s="304"/>
      <c r="FS12" s="304"/>
      <c r="FT12" s="304"/>
      <c r="FU12" s="304"/>
      <c r="FV12" s="304"/>
      <c r="FW12" s="304"/>
      <c r="FX12" s="304"/>
      <c r="FY12" s="304"/>
      <c r="FZ12" s="304"/>
      <c r="GA12" s="304"/>
      <c r="GB12" s="304"/>
      <c r="GC12" s="304"/>
      <c r="GD12" s="304"/>
      <c r="GE12" s="304"/>
      <c r="GF12" s="304"/>
      <c r="GG12" s="304"/>
      <c r="GH12" s="304"/>
      <c r="GI12" s="304"/>
      <c r="GJ12" s="304"/>
      <c r="GK12" s="304"/>
      <c r="GL12" s="304"/>
      <c r="GM12" s="304"/>
      <c r="GN12" s="304"/>
      <c r="GO12" s="304"/>
      <c r="GP12" s="304"/>
      <c r="GQ12" s="304"/>
      <c r="GR12" s="304"/>
      <c r="GS12" s="304"/>
      <c r="GT12" s="304"/>
      <c r="GU12" s="304"/>
      <c r="GV12" s="304"/>
      <c r="GW12" s="304"/>
      <c r="GX12" s="304"/>
      <c r="GY12" s="304"/>
      <c r="GZ12" s="304"/>
      <c r="HA12" s="304"/>
      <c r="HB12" s="304"/>
      <c r="HC12" s="304"/>
      <c r="HD12" s="304"/>
      <c r="HE12" s="304"/>
      <c r="HF12" s="304"/>
      <c r="HG12" s="304"/>
      <c r="HH12" s="304"/>
      <c r="HI12" s="304"/>
      <c r="HJ12" s="304"/>
      <c r="HK12" s="304"/>
      <c r="HL12" s="304"/>
      <c r="HM12" s="304"/>
      <c r="HN12" s="304"/>
      <c r="HO12" s="304"/>
      <c r="HP12" s="304"/>
      <c r="HQ12" s="304"/>
      <c r="HR12" s="304"/>
      <c r="HS12" s="304"/>
      <c r="HT12" s="304"/>
      <c r="HU12" s="304"/>
      <c r="HV12" s="304"/>
      <c r="HW12" s="304"/>
      <c r="HX12" s="304"/>
      <c r="HY12" s="304"/>
      <c r="HZ12" s="304"/>
      <c r="IA12" s="304"/>
      <c r="IB12" s="304"/>
      <c r="IC12" s="304"/>
      <c r="ID12" s="304"/>
      <c r="IE12" s="304"/>
      <c r="IF12" s="304"/>
      <c r="IG12" s="304"/>
      <c r="IH12" s="304"/>
      <c r="II12" s="304"/>
      <c r="IJ12" s="304"/>
      <c r="IK12" s="304"/>
      <c r="IL12" s="304"/>
      <c r="IM12" s="304"/>
      <c r="IN12" s="304"/>
      <c r="IO12" s="304"/>
      <c r="IP12" s="304"/>
      <c r="IQ12" s="304"/>
      <c r="IR12" s="304"/>
      <c r="IS12" s="304"/>
      <c r="IT12" s="304"/>
      <c r="IU12" s="304"/>
      <c r="IV12" s="304"/>
      <c r="IW12" s="304"/>
      <c r="IX12" s="304"/>
      <c r="IY12" s="304"/>
      <c r="IZ12" s="304"/>
      <c r="JA12" s="304"/>
      <c r="JB12" s="304"/>
      <c r="JC12" s="304"/>
      <c r="JD12" s="304"/>
      <c r="JE12" s="304"/>
      <c r="JF12" s="304"/>
      <c r="JG12" s="304"/>
      <c r="JH12" s="304"/>
      <c r="JI12" s="304"/>
      <c r="JJ12" s="304"/>
      <c r="JK12" s="304"/>
      <c r="JL12" s="304"/>
      <c r="JM12" s="304"/>
      <c r="JN12" s="304"/>
      <c r="JO12" s="304"/>
      <c r="JP12" s="304"/>
      <c r="JQ12" s="304"/>
      <c r="JR12" s="304"/>
      <c r="JS12" s="304"/>
      <c r="JT12" s="304"/>
      <c r="JU12" s="304"/>
      <c r="JV12" s="304"/>
      <c r="JW12" s="304"/>
      <c r="JX12" s="304"/>
      <c r="JY12" s="304"/>
      <c r="JZ12" s="304"/>
      <c r="KA12" s="304"/>
      <c r="KB12" s="304"/>
      <c r="KC12" s="304"/>
      <c r="KD12" s="304"/>
      <c r="KE12" s="304"/>
      <c r="KF12" s="304"/>
      <c r="KG12" s="304"/>
      <c r="KH12" s="304"/>
      <c r="KI12" s="304"/>
      <c r="KJ12" s="304"/>
      <c r="KK12" s="304"/>
      <c r="KL12" s="304"/>
      <c r="KM12" s="304"/>
      <c r="KN12" s="304"/>
      <c r="KO12" s="304"/>
      <c r="KP12" s="304"/>
      <c r="KQ12" s="304"/>
      <c r="KR12" s="304"/>
      <c r="KS12" s="304"/>
      <c r="KT12" s="304"/>
      <c r="KU12" s="304"/>
      <c r="KV12" s="304"/>
      <c r="KW12" s="304"/>
      <c r="KX12" s="304"/>
      <c r="KY12" s="304"/>
      <c r="KZ12" s="304"/>
      <c r="LA12" s="304"/>
      <c r="LB12" s="304"/>
      <c r="LC12" s="304"/>
      <c r="LD12" s="304"/>
      <c r="LE12" s="304"/>
      <c r="LF12" s="304"/>
      <c r="LG12" s="304"/>
      <c r="LH12" s="304"/>
      <c r="LI12" s="304"/>
      <c r="LJ12" s="304"/>
      <c r="LK12" s="304"/>
      <c r="LL12" s="304"/>
      <c r="LM12" s="304"/>
      <c r="LN12" s="304"/>
      <c r="LO12" s="304"/>
      <c r="LP12" s="304"/>
      <c r="LQ12" s="304"/>
      <c r="LR12" s="304"/>
      <c r="LS12" s="304"/>
      <c r="LT12" s="304"/>
      <c r="LU12" s="304"/>
      <c r="LV12" s="304"/>
      <c r="LW12" s="304"/>
      <c r="LX12" s="304"/>
      <c r="LY12" s="304"/>
      <c r="LZ12" s="304"/>
      <c r="MA12" s="304"/>
      <c r="MB12" s="304"/>
      <c r="MC12" s="304"/>
      <c r="MD12" s="304"/>
      <c r="ME12" s="304"/>
      <c r="MF12" s="304"/>
      <c r="MG12" s="304"/>
      <c r="MH12" s="304"/>
      <c r="MI12" s="304"/>
      <c r="MJ12" s="304"/>
      <c r="MK12" s="304"/>
      <c r="ML12" s="304"/>
      <c r="MM12" s="304"/>
      <c r="MN12" s="304"/>
      <c r="MO12" s="304"/>
      <c r="MP12" s="304"/>
      <c r="MQ12" s="304"/>
      <c r="MR12" s="304"/>
      <c r="MS12" s="304"/>
      <c r="MT12" s="304"/>
      <c r="MU12" s="304"/>
      <c r="MV12" s="304"/>
      <c r="MW12" s="304"/>
      <c r="MX12" s="304"/>
      <c r="MY12" s="304"/>
      <c r="MZ12" s="304"/>
      <c r="NA12" s="304"/>
      <c r="NB12" s="304"/>
      <c r="NC12" s="304"/>
      <c r="ND12" s="304"/>
      <c r="NE12" s="304"/>
      <c r="NF12" s="304"/>
      <c r="NG12" s="304"/>
      <c r="NH12" s="304"/>
      <c r="NI12" s="304"/>
      <c r="NJ12" s="304"/>
      <c r="NK12" s="304"/>
      <c r="NL12" s="304"/>
      <c r="NM12" s="304"/>
      <c r="NN12" s="304"/>
      <c r="NO12" s="304"/>
      <c r="NP12" s="304"/>
      <c r="NQ12" s="304"/>
      <c r="NR12" s="304"/>
      <c r="NS12" s="304"/>
      <c r="NT12" s="304"/>
      <c r="NU12" s="304"/>
      <c r="NV12" s="304"/>
      <c r="NW12" s="304"/>
      <c r="NX12" s="304"/>
      <c r="NY12" s="304"/>
      <c r="NZ12" s="304"/>
      <c r="OA12" s="304"/>
      <c r="OB12" s="304"/>
      <c r="OC12" s="304"/>
      <c r="OD12" s="304"/>
      <c r="OE12" s="304"/>
      <c r="OF12" s="304"/>
      <c r="OG12" s="304"/>
      <c r="OH12" s="304"/>
      <c r="OI12" s="304"/>
      <c r="OJ12" s="304"/>
      <c r="OK12" s="304"/>
      <c r="OL12" s="304"/>
      <c r="OM12" s="304"/>
      <c r="ON12" s="304"/>
      <c r="OO12" s="304"/>
      <c r="OP12" s="304"/>
      <c r="OQ12" s="304"/>
      <c r="OR12" s="304"/>
      <c r="OS12" s="304"/>
      <c r="OT12" s="304"/>
      <c r="OU12" s="304"/>
      <c r="OV12" s="304"/>
      <c r="OW12" s="304"/>
      <c r="OX12" s="304"/>
      <c r="OY12" s="304"/>
      <c r="OZ12" s="304"/>
      <c r="PA12" s="304"/>
      <c r="PB12" s="304"/>
      <c r="PC12" s="304"/>
      <c r="PD12" s="304"/>
      <c r="PE12" s="304"/>
      <c r="PF12" s="304"/>
      <c r="PG12" s="304"/>
      <c r="PH12" s="304"/>
      <c r="PI12" s="304"/>
      <c r="PJ12" s="304"/>
      <c r="PK12" s="304"/>
      <c r="PL12" s="304"/>
      <c r="PM12" s="304"/>
      <c r="PN12" s="304"/>
      <c r="PO12" s="304"/>
      <c r="PP12" s="304"/>
      <c r="PQ12" s="304"/>
      <c r="PR12" s="304"/>
      <c r="PS12" s="304"/>
      <c r="PT12" s="304"/>
      <c r="PU12" s="304"/>
      <c r="PV12" s="304"/>
      <c r="PW12" s="304"/>
      <c r="PX12" s="304"/>
      <c r="PY12" s="304"/>
      <c r="PZ12" s="304"/>
      <c r="QA12" s="304"/>
      <c r="QB12" s="304"/>
      <c r="QC12" s="304"/>
      <c r="QD12" s="304"/>
      <c r="QE12" s="304"/>
      <c r="QF12" s="304"/>
      <c r="QG12" s="304"/>
      <c r="QH12" s="304"/>
      <c r="QI12" s="304"/>
      <c r="QJ12" s="304"/>
    </row>
    <row r="13" spans="1:452" ht="21.75" customHeight="1" thickBot="1">
      <c r="A13" s="403"/>
      <c r="B13" s="308"/>
      <c r="C13" s="308"/>
      <c r="D13" s="793" t="s">
        <v>71</v>
      </c>
      <c r="E13" s="794"/>
      <c r="F13" s="309">
        <f>SUM(F7:F8)</f>
        <v>4200</v>
      </c>
    </row>
    <row r="14" spans="1:452" ht="12.75" customHeight="1" thickTop="1"/>
    <row r="15" spans="1:452" ht="12.75" customHeight="1"/>
  </sheetData>
  <sheetProtection selectLockedCells="1"/>
  <mergeCells count="8">
    <mergeCell ref="D13:E13"/>
    <mergeCell ref="E2:F2"/>
    <mergeCell ref="C3:C4"/>
    <mergeCell ref="A3:A4"/>
    <mergeCell ref="D3:D4"/>
    <mergeCell ref="E3:E4"/>
    <mergeCell ref="F3:F4"/>
    <mergeCell ref="B3:B4"/>
  </mergeCells>
  <phoneticPr fontId="27" type="noConversion"/>
  <pageMargins left="0.59055118110236227" right="0.39370078740157483" top="0.39370078740157483" bottom="0.59055118110236227" header="0.31496062992125984" footer="0.31496062992125984"/>
  <pageSetup paperSize="9" scale="83" fitToHeight="0" orientation="landscape" r:id="rId1"/>
  <headerFooter scaleWithDoc="0">
    <oddFooter>&amp;C&amp;K03-013Page &amp;P of &amp;N</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rgb="FF00B050"/>
    <pageSetUpPr fitToPage="1"/>
  </sheetPr>
  <dimension ref="A1:G38"/>
  <sheetViews>
    <sheetView windowProtection="1" view="pageBreakPreview" topLeftCell="A16" zoomScaleNormal="85" zoomScaleSheetLayoutView="100" zoomScalePageLayoutView="85" workbookViewId="0">
      <selection activeCell="E9" sqref="E9"/>
    </sheetView>
  </sheetViews>
  <sheetFormatPr defaultColWidth="8.75" defaultRowHeight="12.75"/>
  <cols>
    <col min="1" max="1" width="86.375" style="30" customWidth="1"/>
    <col min="2" max="2" width="14.5" style="30" customWidth="1"/>
    <col min="3" max="4" width="11.875" style="2" customWidth="1"/>
    <col min="5" max="5" width="13" style="30" customWidth="1"/>
    <col min="6" max="6" width="13.25" style="287" customWidth="1"/>
    <col min="7" max="7" width="9.25" style="30" bestFit="1" customWidth="1"/>
    <col min="8" max="16384" width="8.75" style="30"/>
  </cols>
  <sheetData>
    <row r="1" spans="1:6">
      <c r="A1" s="285"/>
      <c r="B1" s="285"/>
      <c r="C1" s="127"/>
      <c r="D1" s="127"/>
    </row>
    <row r="2" spans="1:6" ht="15.75">
      <c r="A2" s="117" t="str">
        <f>SUMMARY!B3</f>
        <v>Nelson Square - 1-51 Vaughan House</v>
      </c>
      <c r="B2" s="117"/>
      <c r="C2" s="127"/>
      <c r="D2" s="127"/>
    </row>
    <row r="3" spans="1:6" ht="15.75">
      <c r="A3" s="117" t="s">
        <v>187</v>
      </c>
      <c r="B3" s="117"/>
      <c r="C3" s="127"/>
      <c r="D3" s="127"/>
    </row>
    <row r="4" spans="1:6" ht="15.75">
      <c r="A4" s="117"/>
      <c r="B4" s="117"/>
      <c r="C4" s="127"/>
      <c r="D4" s="127"/>
      <c r="E4" s="540"/>
      <c r="F4" s="541"/>
    </row>
    <row r="5" spans="1:6" ht="12.75" customHeight="1">
      <c r="A5" s="785" t="s">
        <v>6</v>
      </c>
      <c r="B5" s="785" t="s">
        <v>263</v>
      </c>
      <c r="C5" s="785" t="s">
        <v>68</v>
      </c>
      <c r="D5" s="800" t="s">
        <v>69</v>
      </c>
      <c r="E5" s="798" t="s">
        <v>70</v>
      </c>
      <c r="F5" s="798" t="s">
        <v>71</v>
      </c>
    </row>
    <row r="6" spans="1:6" ht="26.25" customHeight="1">
      <c r="A6" s="786"/>
      <c r="B6" s="786"/>
      <c r="C6" s="786"/>
      <c r="D6" s="800"/>
      <c r="E6" s="799"/>
      <c r="F6" s="799"/>
    </row>
    <row r="7" spans="1:6" ht="36" customHeight="1">
      <c r="A7" s="100" t="s">
        <v>168</v>
      </c>
      <c r="B7" s="100"/>
      <c r="C7" s="128"/>
      <c r="D7" s="129"/>
      <c r="E7" s="130"/>
      <c r="F7" s="121"/>
    </row>
    <row r="8" spans="1:6" s="313" customFormat="1">
      <c r="A8" s="532"/>
      <c r="B8" s="532"/>
      <c r="C8" s="533"/>
      <c r="D8" s="534"/>
      <c r="E8" s="535"/>
      <c r="F8" s="312"/>
    </row>
    <row r="9" spans="1:6" s="476" customFormat="1" ht="25.5">
      <c r="A9" s="536" t="s">
        <v>316</v>
      </c>
      <c r="B9" s="537" t="s">
        <v>315</v>
      </c>
      <c r="C9" s="675">
        <v>53</v>
      </c>
      <c r="D9" s="537" t="s">
        <v>2</v>
      </c>
      <c r="E9" s="758">
        <v>50</v>
      </c>
      <c r="F9" s="306">
        <f>E9*C9</f>
        <v>2650</v>
      </c>
    </row>
    <row r="10" spans="1:6" s="476" customFormat="1">
      <c r="A10" s="536"/>
      <c r="B10" s="537"/>
      <c r="C10" s="537"/>
      <c r="D10" s="537"/>
      <c r="E10" s="538"/>
      <c r="F10" s="539"/>
    </row>
    <row r="11" spans="1:6" s="313" customFormat="1">
      <c r="A11" s="310" t="s">
        <v>214</v>
      </c>
      <c r="B11" s="310"/>
      <c r="C11" s="126"/>
      <c r="D11" s="131"/>
      <c r="E11" s="311"/>
      <c r="F11" s="312"/>
    </row>
    <row r="12" spans="1:6" s="313" customFormat="1" ht="9" customHeight="1">
      <c r="A12" s="314"/>
      <c r="B12" s="314"/>
      <c r="C12" s="132"/>
      <c r="D12" s="131"/>
      <c r="E12" s="311"/>
      <c r="F12" s="315"/>
    </row>
    <row r="13" spans="1:6" s="313" customFormat="1">
      <c r="A13" s="164" t="s">
        <v>197</v>
      </c>
      <c r="B13" s="164"/>
      <c r="C13" s="132"/>
      <c r="D13" s="131"/>
      <c r="E13" s="311"/>
      <c r="F13" s="315"/>
    </row>
    <row r="14" spans="1:6" s="313" customFormat="1">
      <c r="A14" s="164"/>
      <c r="B14" s="164"/>
      <c r="C14" s="132"/>
      <c r="D14" s="131"/>
      <c r="E14" s="311"/>
      <c r="F14" s="315"/>
    </row>
    <row r="15" spans="1:6" s="313" customFormat="1" ht="87.75" customHeight="1">
      <c r="A15" s="164" t="s">
        <v>209</v>
      </c>
      <c r="B15" s="164"/>
      <c r="C15" s="132"/>
      <c r="D15" s="131"/>
      <c r="E15" s="311"/>
      <c r="F15" s="315"/>
    </row>
    <row r="16" spans="1:6" s="313" customFormat="1">
      <c r="A16" s="164"/>
      <c r="B16" s="164"/>
      <c r="C16" s="132"/>
      <c r="D16" s="131"/>
      <c r="E16" s="311"/>
      <c r="F16" s="315"/>
    </row>
    <row r="17" spans="1:7" s="313" customFormat="1" ht="51">
      <c r="A17" s="164" t="s">
        <v>210</v>
      </c>
      <c r="B17" s="164"/>
      <c r="C17" s="132"/>
      <c r="D17" s="131"/>
      <c r="E17" s="311"/>
      <c r="F17" s="315"/>
    </row>
    <row r="18" spans="1:7" s="313" customFormat="1">
      <c r="A18" s="164"/>
      <c r="B18" s="164"/>
      <c r="C18" s="132"/>
      <c r="D18" s="131"/>
      <c r="E18" s="311"/>
      <c r="F18" s="315"/>
    </row>
    <row r="19" spans="1:7" s="313" customFormat="1">
      <c r="A19" s="164" t="s">
        <v>211</v>
      </c>
      <c r="B19" s="164"/>
      <c r="C19" s="132"/>
      <c r="D19" s="131"/>
      <c r="E19" s="311"/>
      <c r="F19" s="315"/>
    </row>
    <row r="20" spans="1:7" s="313" customFormat="1">
      <c r="A20" s="164"/>
      <c r="B20" s="164"/>
      <c r="C20" s="132"/>
      <c r="D20" s="131"/>
      <c r="E20" s="311"/>
      <c r="F20" s="315"/>
    </row>
    <row r="21" spans="1:7" s="313" customFormat="1">
      <c r="A21" s="164" t="s">
        <v>212</v>
      </c>
      <c r="B21" s="164"/>
      <c r="C21" s="132"/>
      <c r="D21" s="131"/>
      <c r="E21" s="311"/>
      <c r="F21" s="315"/>
    </row>
    <row r="22" spans="1:7" s="313" customFormat="1">
      <c r="A22" s="164"/>
      <c r="B22" s="164"/>
      <c r="C22" s="132"/>
      <c r="D22" s="131"/>
      <c r="E22" s="311"/>
      <c r="F22" s="315"/>
    </row>
    <row r="23" spans="1:7" s="313" customFormat="1" ht="25.5">
      <c r="A23" s="164" t="s">
        <v>213</v>
      </c>
      <c r="B23" s="164"/>
      <c r="C23" s="132"/>
      <c r="D23" s="131"/>
      <c r="E23" s="311"/>
      <c r="F23" s="315"/>
    </row>
    <row r="24" spans="1:7" s="313" customFormat="1">
      <c r="A24" s="164"/>
      <c r="B24" s="164"/>
      <c r="C24" s="132"/>
      <c r="D24" s="131"/>
      <c r="E24" s="311"/>
      <c r="F24" s="315"/>
    </row>
    <row r="25" spans="1:7" s="313" customFormat="1" ht="20.25" customHeight="1">
      <c r="A25" s="310" t="s">
        <v>380</v>
      </c>
      <c r="B25" s="133"/>
      <c r="C25" s="134"/>
      <c r="D25" s="16"/>
      <c r="E25" s="306"/>
    </row>
    <row r="26" spans="1:7" s="313" customFormat="1" ht="81.75" customHeight="1">
      <c r="A26" s="667" t="s">
        <v>379</v>
      </c>
      <c r="B26" s="133"/>
      <c r="C26" s="134"/>
      <c r="D26" s="16"/>
      <c r="E26" s="306"/>
    </row>
    <row r="27" spans="1:7">
      <c r="A27" s="408"/>
      <c r="B27" s="408"/>
      <c r="C27" s="406"/>
      <c r="D27" s="406"/>
      <c r="E27" s="407"/>
      <c r="F27" s="306"/>
      <c r="G27" s="722"/>
    </row>
    <row r="28" spans="1:7" ht="18.75" customHeight="1">
      <c r="A28" s="408" t="s">
        <v>226</v>
      </c>
      <c r="B28" s="406" t="s">
        <v>387</v>
      </c>
      <c r="C28" s="406">
        <v>31</v>
      </c>
      <c r="D28" s="406" t="s">
        <v>2</v>
      </c>
      <c r="E28" s="758">
        <v>2269.9214999999999</v>
      </c>
      <c r="F28" s="306">
        <f>E28*C28</f>
        <v>70367.566500000001</v>
      </c>
    </row>
    <row r="29" spans="1:7">
      <c r="A29" s="408"/>
      <c r="B29" s="406"/>
      <c r="C29" s="406"/>
      <c r="D29" s="406"/>
      <c r="E29" s="409"/>
      <c r="F29" s="306"/>
    </row>
    <row r="30" spans="1:7">
      <c r="A30" s="408" t="s">
        <v>257</v>
      </c>
      <c r="B30" s="406" t="s">
        <v>388</v>
      </c>
      <c r="C30" s="406">
        <v>12</v>
      </c>
      <c r="D30" s="406" t="s">
        <v>2</v>
      </c>
      <c r="E30" s="758">
        <v>176.36850000000001</v>
      </c>
      <c r="F30" s="411">
        <f>E30*C30</f>
        <v>2116.422</v>
      </c>
    </row>
    <row r="31" spans="1:7">
      <c r="A31" s="408" t="s">
        <v>423</v>
      </c>
      <c r="B31" s="406" t="s">
        <v>276</v>
      </c>
      <c r="C31" s="406">
        <v>1</v>
      </c>
      <c r="D31" s="406" t="s">
        <v>2</v>
      </c>
      <c r="E31" s="758">
        <v>500</v>
      </c>
      <c r="F31" s="411">
        <f>E31*C31</f>
        <v>500</v>
      </c>
      <c r="G31" s="722"/>
    </row>
    <row r="32" spans="1:7">
      <c r="A32" s="408"/>
      <c r="B32" s="406"/>
      <c r="C32" s="406"/>
      <c r="D32" s="406"/>
      <c r="E32" s="410"/>
      <c r="F32" s="411"/>
    </row>
    <row r="33" spans="1:7">
      <c r="A33" s="676" t="s">
        <v>385</v>
      </c>
      <c r="B33" s="406"/>
      <c r="C33" s="406"/>
      <c r="D33" s="406"/>
      <c r="E33" s="410"/>
      <c r="F33" s="411"/>
    </row>
    <row r="34" spans="1:7" ht="25.5">
      <c r="A34" s="408" t="s">
        <v>386</v>
      </c>
      <c r="B34" s="406" t="s">
        <v>277</v>
      </c>
      <c r="C34" s="406">
        <v>1</v>
      </c>
      <c r="D34" s="406" t="s">
        <v>4</v>
      </c>
      <c r="E34" s="410">
        <v>500</v>
      </c>
      <c r="F34" s="411">
        <f>E34*C34</f>
        <v>500</v>
      </c>
      <c r="G34" s="722"/>
    </row>
    <row r="35" spans="1:7">
      <c r="A35" s="408"/>
      <c r="B35" s="408"/>
      <c r="C35" s="406"/>
      <c r="D35" s="406"/>
      <c r="E35" s="410"/>
      <c r="F35" s="411"/>
    </row>
    <row r="36" spans="1:7">
      <c r="A36" s="135"/>
      <c r="B36" s="135"/>
      <c r="C36" s="136"/>
      <c r="D36" s="19"/>
      <c r="E36" s="137"/>
      <c r="F36" s="138"/>
    </row>
    <row r="37" spans="1:7" ht="24" customHeight="1" thickBot="1">
      <c r="A37" s="44"/>
      <c r="B37" s="44"/>
      <c r="C37" s="316"/>
      <c r="D37" s="793" t="s">
        <v>71</v>
      </c>
      <c r="E37" s="794"/>
      <c r="F37" s="317">
        <f>SUM(F9:F35)</f>
        <v>76133.988500000007</v>
      </c>
    </row>
    <row r="38" spans="1:7" ht="13.5" thickTop="1"/>
  </sheetData>
  <sheetProtection selectLockedCells="1"/>
  <mergeCells count="7">
    <mergeCell ref="F5:F6"/>
    <mergeCell ref="B5:B6"/>
    <mergeCell ref="D37:E37"/>
    <mergeCell ref="A5:A6"/>
    <mergeCell ref="C5:C6"/>
    <mergeCell ref="D5:D6"/>
    <mergeCell ref="E5:E6"/>
  </mergeCells>
  <phoneticPr fontId="27" type="noConversion"/>
  <pageMargins left="0.59055118110236227" right="0.39370078740157483" top="0.39370078740157483" bottom="0.59055118110236227" header="0.31496062992125984" footer="0.31496062992125984"/>
  <pageSetup paperSize="9" scale="80" fitToHeight="0" orientation="landscape" r:id="rId1"/>
  <headerFooter scaleWithDoc="0">
    <oddFooter>&amp;L&amp;U&amp;K03-016www.potterraper.co.uk&amp;C&amp;K03-012Page &amp;P of &amp;N</oddFooter>
  </headerFooter>
  <rowBreaks count="1" manualBreakCount="1">
    <brk id="24" max="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76</vt:i4>
      </vt:variant>
    </vt:vector>
  </HeadingPairs>
  <TitlesOfParts>
    <vt:vector size="117" baseType="lpstr">
      <vt:lpstr>SUMMARY</vt:lpstr>
      <vt:lpstr>Access</vt:lpstr>
      <vt:lpstr>Roof Works</vt:lpstr>
      <vt:lpstr>Rainwater Goods</vt:lpstr>
      <vt:lpstr>Asphalt</vt:lpstr>
      <vt:lpstr>Fabric Repairs</vt:lpstr>
      <vt:lpstr>Communal Walkways</vt:lpstr>
      <vt:lpstr>Windows</vt:lpstr>
      <vt:lpstr>Doors</vt:lpstr>
      <vt:lpstr>Kitchens</vt:lpstr>
      <vt:lpstr>Bathroom &amp; WC</vt:lpstr>
      <vt:lpstr>Electrical</vt:lpstr>
      <vt:lpstr>Finishes</vt:lpstr>
      <vt:lpstr>Asbestos Removal</vt:lpstr>
      <vt:lpstr>General Works</vt:lpstr>
      <vt:lpstr>Decorations</vt:lpstr>
      <vt:lpstr>Provisional</vt:lpstr>
      <vt:lpstr>Access (2)</vt:lpstr>
      <vt:lpstr>Roof Works (2)</vt:lpstr>
      <vt:lpstr>Rainwater Goods (2)</vt:lpstr>
      <vt:lpstr>Fabric Repairs (2)</vt:lpstr>
      <vt:lpstr>Communal Walkways (2)</vt:lpstr>
      <vt:lpstr>Doors (2)</vt:lpstr>
      <vt:lpstr>Kitchens (2)</vt:lpstr>
      <vt:lpstr>Bathroom &amp; WC (2)</vt:lpstr>
      <vt:lpstr>Electrical (2)</vt:lpstr>
      <vt:lpstr>Decorations (2)</vt:lpstr>
      <vt:lpstr>Provisional (2)</vt:lpstr>
      <vt:lpstr>Access (3)</vt:lpstr>
      <vt:lpstr>Roof Works (3)</vt:lpstr>
      <vt:lpstr>Rainwater Goods (3)</vt:lpstr>
      <vt:lpstr>Doors (3)</vt:lpstr>
      <vt:lpstr>Kitchens (3)</vt:lpstr>
      <vt:lpstr>Bathroom &amp; WC (3)</vt:lpstr>
      <vt:lpstr>Electrical (3)</vt:lpstr>
      <vt:lpstr>Decorations (3)</vt:lpstr>
      <vt:lpstr>FRA WORKS (3)</vt:lpstr>
      <vt:lpstr>Provisional (3)</vt:lpstr>
      <vt:lpstr>Applegarth TA - Decorations</vt:lpstr>
      <vt:lpstr>Vaughan TA - Decorations</vt:lpstr>
      <vt:lpstr>Helen Gladston TA - Decorations</vt:lpstr>
      <vt:lpstr>Access!Print_Area</vt:lpstr>
      <vt:lpstr>'Access (2)'!Print_Area</vt:lpstr>
      <vt:lpstr>'Access (3)'!Print_Area</vt:lpstr>
      <vt:lpstr>'Applegarth TA - Decorations'!Print_Area</vt:lpstr>
      <vt:lpstr>'Asbestos Removal'!Print_Area</vt:lpstr>
      <vt:lpstr>Asphalt!Print_Area</vt:lpstr>
      <vt:lpstr>'Bathroom &amp; WC'!Print_Area</vt:lpstr>
      <vt:lpstr>'Bathroom &amp; WC (2)'!Print_Area</vt:lpstr>
      <vt:lpstr>'Bathroom &amp; WC (3)'!Print_Area</vt:lpstr>
      <vt:lpstr>'Communal Walkways'!Print_Area</vt:lpstr>
      <vt:lpstr>'Communal Walkways (2)'!Print_Area</vt:lpstr>
      <vt:lpstr>Decorations!Print_Area</vt:lpstr>
      <vt:lpstr>'Decorations (2)'!Print_Area</vt:lpstr>
      <vt:lpstr>'Decorations (3)'!Print_Area</vt:lpstr>
      <vt:lpstr>Doors!Print_Area</vt:lpstr>
      <vt:lpstr>'Doors (2)'!Print_Area</vt:lpstr>
      <vt:lpstr>'Doors (3)'!Print_Area</vt:lpstr>
      <vt:lpstr>Electrical!Print_Area</vt:lpstr>
      <vt:lpstr>'Electrical (2)'!Print_Area</vt:lpstr>
      <vt:lpstr>'Electrical (3)'!Print_Area</vt:lpstr>
      <vt:lpstr>'Fabric Repairs'!Print_Area</vt:lpstr>
      <vt:lpstr>'Fabric Repairs (2)'!Print_Area</vt:lpstr>
      <vt:lpstr>Finishes!Print_Area</vt:lpstr>
      <vt:lpstr>'FRA WORKS (3)'!Print_Area</vt:lpstr>
      <vt:lpstr>'General Works'!Print_Area</vt:lpstr>
      <vt:lpstr>'Helen Gladston TA - Decorations'!Print_Area</vt:lpstr>
      <vt:lpstr>Kitchens!Print_Area</vt:lpstr>
      <vt:lpstr>'Kitchens (2)'!Print_Area</vt:lpstr>
      <vt:lpstr>'Kitchens (3)'!Print_Area</vt:lpstr>
      <vt:lpstr>Provisional!Print_Area</vt:lpstr>
      <vt:lpstr>'Provisional (2)'!Print_Area</vt:lpstr>
      <vt:lpstr>'Provisional (3)'!Print_Area</vt:lpstr>
      <vt:lpstr>'Rainwater Goods'!Print_Area</vt:lpstr>
      <vt:lpstr>'Rainwater Goods (2)'!Print_Area</vt:lpstr>
      <vt:lpstr>'Rainwater Goods (3)'!Print_Area</vt:lpstr>
      <vt:lpstr>'Roof Works'!Print_Area</vt:lpstr>
      <vt:lpstr>'Roof Works (2)'!Print_Area</vt:lpstr>
      <vt:lpstr>'Roof Works (3)'!Print_Area</vt:lpstr>
      <vt:lpstr>SUMMARY!Print_Area</vt:lpstr>
      <vt:lpstr>'Vaughan TA - Decorations'!Print_Area</vt:lpstr>
      <vt:lpstr>Windows!Print_Area</vt:lpstr>
      <vt:lpstr>Access!Print_Titles</vt:lpstr>
      <vt:lpstr>'Access (2)'!Print_Titles</vt:lpstr>
      <vt:lpstr>'Access (3)'!Print_Titles</vt:lpstr>
      <vt:lpstr>'Applegarth TA - Decorations'!Print_Titles</vt:lpstr>
      <vt:lpstr>'Asbestos Removal'!Print_Titles</vt:lpstr>
      <vt:lpstr>Asphalt!Print_Titles</vt:lpstr>
      <vt:lpstr>'Bathroom &amp; WC'!Print_Titles</vt:lpstr>
      <vt:lpstr>'Bathroom &amp; WC (2)'!Print_Titles</vt:lpstr>
      <vt:lpstr>'Bathroom &amp; WC (3)'!Print_Titles</vt:lpstr>
      <vt:lpstr>'Communal Walkways'!Print_Titles</vt:lpstr>
      <vt:lpstr>'Communal Walkways (2)'!Print_Titles</vt:lpstr>
      <vt:lpstr>Decorations!Print_Titles</vt:lpstr>
      <vt:lpstr>'Decorations (2)'!Print_Titles</vt:lpstr>
      <vt:lpstr>'Decorations (3)'!Print_Titles</vt:lpstr>
      <vt:lpstr>Doors!Print_Titles</vt:lpstr>
      <vt:lpstr>'Doors (2)'!Print_Titles</vt:lpstr>
      <vt:lpstr>'Doors (3)'!Print_Titles</vt:lpstr>
      <vt:lpstr>Electrical!Print_Titles</vt:lpstr>
      <vt:lpstr>'Electrical (2)'!Print_Titles</vt:lpstr>
      <vt:lpstr>'Electrical (3)'!Print_Titles</vt:lpstr>
      <vt:lpstr>'Fabric Repairs'!Print_Titles</vt:lpstr>
      <vt:lpstr>'Fabric Repairs (2)'!Print_Titles</vt:lpstr>
      <vt:lpstr>Finishes!Print_Titles</vt:lpstr>
      <vt:lpstr>'Helen Gladston TA - Decorations'!Print_Titles</vt:lpstr>
      <vt:lpstr>Kitchens!Print_Titles</vt:lpstr>
      <vt:lpstr>'Kitchens (2)'!Print_Titles</vt:lpstr>
      <vt:lpstr>'Kitchens (3)'!Print_Titles</vt:lpstr>
      <vt:lpstr>'Rainwater Goods'!Print_Titles</vt:lpstr>
      <vt:lpstr>'Rainwater Goods (2)'!Print_Titles</vt:lpstr>
      <vt:lpstr>'Rainwater Goods (3)'!Print_Titles</vt:lpstr>
      <vt:lpstr>'Roof Works'!Print_Titles</vt:lpstr>
      <vt:lpstr>'Roof Works (2)'!Print_Titles</vt:lpstr>
      <vt:lpstr>'Roof Works (3)'!Print_Titles</vt:lpstr>
      <vt:lpstr>'Vaughan TA - Decorations'!Print_Titles</vt:lpstr>
      <vt:lpstr>Windows!Print_Titles</vt:lpstr>
    </vt:vector>
  </TitlesOfParts>
  <Company>Southwark Council, Standage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Nelson Square QHIP 2021/22</dc:title>
  <dc:subject>Nelson Square QHIP 2021/22</dc:subject>
  <dc:creator>POONAM PATEL</dc:creator>
  <cp:keywords>Applegarth, vaughan, helen gladstone</cp:keywords>
  <dc:description>Costing for Nelson Square Quality Home Improvement Programme (Major Works) 2021/22. London, SE1 (Southwark Council)
</dc:description>
  <cp:lastModifiedBy>Toby Scholz</cp:lastModifiedBy>
  <cp:lastPrinted>2020-05-05T14:30:27Z</cp:lastPrinted>
  <dcterms:created xsi:type="dcterms:W3CDTF">2014-03-27T13:39:05Z</dcterms:created>
  <dcterms:modified xsi:type="dcterms:W3CDTF">2022-05-14T10:45:58Z</dcterms:modified>
</cp:coreProperties>
</file>